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A9A27BD-6856-449F-B06F-2D71A3F44485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5" i="5"/>
  <c r="H15" i="5"/>
  <c r="J14" i="5"/>
  <c r="H14" i="5"/>
  <c r="K13" i="5"/>
  <c r="J13" i="5"/>
  <c r="I13" i="5"/>
  <c r="H13" i="5"/>
  <c r="G13" i="5"/>
  <c r="J10" i="5"/>
  <c r="H10" i="5"/>
  <c r="J9" i="5"/>
  <c r="H9" i="5"/>
  <c r="K8" i="5"/>
  <c r="J8" i="5"/>
  <c r="I8" i="5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20" i="2"/>
  <c r="H20" i="2"/>
  <c r="J19" i="2"/>
  <c r="H19" i="2"/>
  <c r="J18" i="2"/>
  <c r="H18" i="2"/>
  <c r="J15" i="2"/>
  <c r="H15" i="2"/>
  <c r="J14" i="2"/>
  <c r="H14" i="2"/>
  <c r="K13" i="2"/>
  <c r="J13" i="2"/>
  <c r="I13" i="2"/>
  <c r="H13" i="2"/>
  <c r="G13" i="2"/>
  <c r="J10" i="2"/>
  <c r="H10" i="2"/>
  <c r="J9" i="2"/>
  <c r="H9" i="2"/>
  <c r="K8" i="2"/>
  <c r="J8" i="2"/>
  <c r="I8" i="2"/>
  <c r="H8" i="2"/>
  <c r="G8" i="2"/>
  <c r="J7" i="2"/>
  <c r="H7" i="2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<sst xmlns="http://schemas.openxmlformats.org/spreadsheetml/2006/main" count="83" uniqueCount="46">
  <si>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</si>
  <si>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</si>
  <si>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</si>
  <si>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</si>
  <si>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</si>
  <si>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</si>
  <si>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</si>
  <si>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</si>
  <si>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</si>
  <si>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</si>
  <si>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</si>
  <si>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</si>
  <si>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</si>
  <si>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</si>
  <si>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</si>
  <si>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</si>
  <si>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</si>
  <si>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</si>
  <si>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</si>
  <si>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</si>
  <si>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</si>
  <si>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</si>
  <si>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</si>
  <si>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</si>
  <si>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</si>
  <si>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</si>
  <si>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</si>
  <si>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</si>
  <si>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</si>
  <si>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</si>
  <si>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</si>
  <si>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</si>
  <si>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</si>
  <si>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</si>
  <si>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</si>
  <si>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</si>
  <si>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</si>
  <si>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</si>
  <si>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</si>
  <si>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</si>
  <si>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</si>
  <si>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</si>
  <si>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</si>
  <si>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</si>
  <si>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</si>
  <si>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0"/>
        <rFont val="Calibri"/>
        <family val="2"/>
      </rPr>
      <t>SFTR Public Data</t>
    </r>
    <r>
      <rPr>
        <b/>
        <sz val="11"/>
        <rFont val="Calibri"/>
        <family val="2"/>
      </rPr>
      <t xml:space="preserve">
</t>
    </r>
    <r>
      <rPr>
        <b/>
        <sz val="9"/>
        <rFont val="Calibri"/>
        <family val="2"/>
      </rPr>
      <t>for week ending 18 November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</si>
</sst>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11419575.918238236</c:v>
                </c:pt>
                <c:pt idx="1">
                  <c:v>942034.21615454927</c:v>
                </c:pt>
                <c:pt idx="2">
                  <c:v>290797.71136302198</c:v>
                </c:pt>
                <c:pt idx="3">
                  <c:v>28266.023451796002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C3-4C9C-BE43-5469C665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392067</c:v>
                </c:pt>
                <c:pt idx="1">
                  <c:v>42777</c:v>
                </c:pt>
                <c:pt idx="2">
                  <c:v>1075854</c:v>
                </c:pt>
                <c:pt idx="3">
                  <c:v>2798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BA1-43F9-A988-671AF77E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6212867.1336637205</c:v>
                </c:pt>
                <c:pt idx="1">
                  <c:v>782788.97398043505</c:v>
                </c:pt>
                <c:pt idx="2">
                  <c:v>1165114.700321974</c:v>
                </c:pt>
                <c:pt idx="3">
                  <c:v>4200839.326426656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F1-47E7-A513-1F881F8D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6598550.9599272329</c:v>
                </c:pt>
                <c:pt idx="1">
                  <c:v>5754815.7332612881</c:v>
                </c:pt>
                <c:pt idx="2">
                  <c:v>7034.0167424339998</c:v>
                </c:pt>
                <c:pt idx="3">
                  <c:v>1209.4244618299999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9D-4938-9CA6-2CE306B9F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12680673.869207604</v>
      </c>
      <c r="H4" s="5"/>
      <c r="I4" s="1">
        <v>1513496</v>
      </c>
      <c r="J4" s="5"/>
      <c r="K4" s="3">
        <v>1498952.1595852231</v>
      </c>
    </row>
    <row r="5" spans="1:11">
      <c r="E5" s="6" t="s">
        <v>7</v>
      </c>
      <c r="F5" s="6"/>
      <c r="G5" s="2">
        <v>12361610.134392785</v>
      </c>
      <c r="H5" s="4">
        <f>G5/G4</f>
        <v>0.97483858207333929</v>
      </c>
      <c r="I5">
        <v>434844</v>
      </c>
      <c r="J5" s="4">
        <f>I5/I4</f>
        <v>0.28731096745548057</v>
      </c>
      <c r="K5" s="2">
        <v>1395015.553281236</v>
      </c>
    </row>
    <row r="6" spans="1:11">
      <c r="F6" t="s">
        <v>8</v>
      </c>
    </row>
    <row r="7" spans="1:11">
      <c r="F7" t="s">
        <v>9</v>
      </c>
      <c r="G7" s="2">
        <v>11419575.918238236</v>
      </c>
      <c r="H7" s="4">
        <f>G7/G5</f>
        <v>0.92379356686443315</v>
      </c>
      <c r="I7">
        <v>392067</v>
      </c>
      <c r="J7" s="4">
        <f>I7/I5</f>
        <v>0.90162679029721005</v>
      </c>
      <c r="K7" s="2">
        <v>1218805.3108351959</v>
      </c>
    </row>
    <row r="8" spans="1:11">
      <c r="F8" t="s">
        <v>10</v>
      </c>
      <c r="G8" s="2">
        <f>G5-G7</f>
        <v>942034.21615454927</v>
      </c>
      <c r="H8" s="4">
        <f>1-H7</f>
        <v>7.6206433135566853E-2</v>
      </c>
      <c r="I8">
        <f>I5-I7</f>
        <v>42777</v>
      </c>
      <c r="J8" s="4">
        <f>1-J7</f>
        <v>9.8373209702789954E-2</v>
      </c>
      <c r="K8" s="2">
        <f>K5-K7</f>
        <v>176210.24244604004</v>
      </c>
    </row>
    <row r="9" spans="1:11">
      <c r="E9" s="6" t="s">
        <v>11</v>
      </c>
      <c r="F9" s="6"/>
      <c r="G9" s="2">
        <v>290797.71136302198</v>
      </c>
      <c r="H9" s="4">
        <f>1-H5-H10</f>
        <v>2.2932354728336986E-2</v>
      </c>
      <c r="I9">
        <v>1075854</v>
      </c>
      <c r="J9" s="4">
        <f>1-J5-J10</f>
        <v>0.71084033258099133</v>
      </c>
      <c r="K9" s="2">
        <v>57113.958349647997</v>
      </c>
    </row>
    <row r="10" spans="1:11">
      <c r="E10" s="6" t="s">
        <v>12</v>
      </c>
      <c r="F10" s="6"/>
      <c r="G10" s="2">
        <v>28266.023451796002</v>
      </c>
      <c r="H10" s="4">
        <f>G10/G4</f>
        <v>2.2290631983237262E-3</v>
      </c>
      <c r="I10">
        <v>2798</v>
      </c>
      <c r="J10" s="4">
        <f>I10/I4</f>
        <v>1.8486999635281495E-3</v>
      </c>
      <c r="K10" s="2">
        <v>46822.647954339001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7878355.1043515196</v>
      </c>
      <c r="H13" s="5">
        <f>G13/G5</f>
        <v>0.63732434680431804</v>
      </c>
      <c r="I13" s="1">
        <f>I14+I15</f>
        <v>289610</v>
      </c>
      <c r="J13" s="5">
        <f>I13/I5</f>
        <v>0.66600895953491368</v>
      </c>
      <c r="K13" s="3">
        <f>K14+K15</f>
        <v>358367.85784482001</v>
      </c>
    </row>
    <row r="14" spans="1:11">
      <c r="E14" s="6" t="s">
        <v>15</v>
      </c>
      <c r="F14" s="6"/>
      <c r="G14" s="2">
        <v>7240605.679727545</v>
      </c>
      <c r="H14" s="4">
        <f>G14/G7</f>
        <v>0.63405206389175572</v>
      </c>
      <c r="I14">
        <v>260890</v>
      </c>
      <c r="J14" s="4">
        <f>I14/I7</f>
        <v>0.66542198144704856</v>
      </c>
      <c r="K14" s="2">
        <v>343975.17225114402</v>
      </c>
    </row>
    <row r="15" spans="1:11">
      <c r="E15" s="6" t="s">
        <v>16</v>
      </c>
      <c r="F15" s="6"/>
      <c r="G15" s="2">
        <v>637749.42462397495</v>
      </c>
      <c r="H15" s="4">
        <f>G15/G8</f>
        <v>0.6769917840429549</v>
      </c>
      <c r="I15">
        <v>28720</v>
      </c>
      <c r="J15" s="4">
        <f>I15/I8</f>
        <v>0.67138883044626785</v>
      </c>
      <c r="K15" s="2">
        <v>14392.685593676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6212867.1336637205</v>
      </c>
      <c r="H18" s="4">
        <f>G18/G5</f>
        <v>0.50259368044443697</v>
      </c>
      <c r="I18">
        <v>268024</v>
      </c>
      <c r="J18" s="4">
        <f>I18/I5</f>
        <v>0.61636816881456336</v>
      </c>
      <c r="K18" s="2">
        <v>185057.70730453901</v>
      </c>
    </row>
    <row r="19" spans="2:11">
      <c r="E19" s="6" t="s">
        <v>20</v>
      </c>
      <c r="F19" s="6"/>
      <c r="G19" s="2">
        <v>782788.97398043505</v>
      </c>
      <c r="H19" s="4">
        <f>G19/G5</f>
        <v>6.3324192032439178E-2</v>
      </c>
      <c r="I19">
        <v>15720</v>
      </c>
      <c r="J19" s="4">
        <f>I19/I5</f>
        <v>3.6150895493556309E-2</v>
      </c>
      <c r="K19" s="2">
        <v>166674.94502618301</v>
      </c>
    </row>
    <row r="20" spans="2:11">
      <c r="E20" s="6" t="s">
        <v>21</v>
      </c>
      <c r="F20" s="6"/>
      <c r="G20" s="2">
        <v>5365954.0267486302</v>
      </c>
      <c r="H20" s="4">
        <f>1-H18-H19</f>
        <v>0.43408212752312386</v>
      </c>
      <c r="I20">
        <v>151100</v>
      </c>
      <c r="J20" s="4">
        <f>1-J18-J19</f>
        <v>0.34748093569188032</v>
      </c>
      <c r="K20" s="2">
        <v>1043282.900950514</v>
      </c>
    </row>
    <row r="21" spans="2:11">
      <c r="F21" t="s">
        <v>22</v>
      </c>
    </row>
    <row r="22" spans="2:11">
      <c r="F22" t="s">
        <v>23</v>
      </c>
      <c r="G22" s="2">
        <v>1165114.700321974</v>
      </c>
      <c r="H22" s="4">
        <f>G22/G20</f>
        <v>0.21713095090155796</v>
      </c>
      <c r="I22">
        <v>17856</v>
      </c>
      <c r="J22" s="4">
        <f>I22/I20</f>
        <v>0.11817339510258107</v>
      </c>
      <c r="K22" s="2">
        <v>38219.701629486</v>
      </c>
    </row>
    <row r="23" spans="2:11">
      <c r="F23" t="s">
        <v>24</v>
      </c>
      <c r="G23" s="2">
        <f>G20-G22</f>
        <v>4200839.326426656</v>
      </c>
      <c r="H23" s="4">
        <f>1-H22</f>
        <v>0.78286904909844202</v>
      </c>
      <c r="I23">
        <f>I20-I22</f>
        <v>133244</v>
      </c>
      <c r="J23" s="4">
        <f>1-J22</f>
        <v>0.88182660489741893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6598550.9599272329</v>
      </c>
      <c r="H26" s="4">
        <f>G26/G5</f>
        <v>0.53379380907415752</v>
      </c>
      <c r="I26">
        <v>243528</v>
      </c>
      <c r="J26" s="4">
        <f>I26/I5</f>
        <v>0.56003532301239067</v>
      </c>
      <c r="K26" s="2">
        <v>430841.50646205997</v>
      </c>
    </row>
    <row r="27" spans="2:11">
      <c r="E27" s="6" t="s">
        <v>27</v>
      </c>
      <c r="F27" s="6"/>
      <c r="G27" s="2">
        <v>5754815.7332612881</v>
      </c>
      <c r="H27" s="4">
        <f>G27/G5</f>
        <v>0.46553933271605891</v>
      </c>
      <c r="I27">
        <v>191072</v>
      </c>
      <c r="J27" s="4">
        <f>I27/I5</f>
        <v>0.43940355621786203</v>
      </c>
      <c r="K27" s="2">
        <v>964174.04681917594</v>
      </c>
    </row>
    <row r="28" spans="2:11">
      <c r="E28" s="6" t="s">
        <v>28</v>
      </c>
      <c r="F28" s="6"/>
      <c r="G28" s="2">
        <v>7034.0167424339998</v>
      </c>
      <c r="H28" s="4">
        <f>G28/G5</f>
        <v>5.6902107945176012E-4</v>
      </c>
      <c r="I28">
        <v>197</v>
      </c>
      <c r="J28" s="4">
        <f>I28/I5</f>
        <v>4.5303603131237867E-4</v>
      </c>
      <c r="K28" s="2">
        <v>0</v>
      </c>
    </row>
    <row r="29" spans="2:11">
      <c r="E29" s="6" t="s">
        <v>29</v>
      </c>
      <c r="F29" s="6"/>
      <c r="G29" s="2">
        <v>1209.4244618299999</v>
      </c>
      <c r="H29" s="4">
        <f>G29/G5</f>
        <v>9.7837130331841529E-5</v>
      </c>
      <c r="I29">
        <v>47</v>
      </c>
      <c r="J29" s="4">
        <f>I29/I5</f>
        <v>1.0808473843493298E-4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14106223.635523969</v>
      </c>
      <c r="H4" s="5"/>
      <c r="I4" s="1">
        <v>2506330</v>
      </c>
      <c r="J4" s="5"/>
      <c r="K4" s="3">
        <v>195560494.1660451</v>
      </c>
    </row>
    <row r="5" spans="1:11">
      <c r="E5" s="6" t="s">
        <v>7</v>
      </c>
      <c r="F5" s="6"/>
      <c r="G5" s="2">
        <v>12169180.872006968</v>
      </c>
      <c r="H5" s="4">
        <f>G5/G4</f>
        <v>0.8626816918853526</v>
      </c>
      <c r="I5">
        <v>460767</v>
      </c>
      <c r="J5" s="4">
        <f>I5/I4</f>
        <v>0.18384131379347493</v>
      </c>
      <c r="K5" s="2">
        <v>5321731.8063790258</v>
      </c>
    </row>
    <row r="6" spans="1:11">
      <c r="F6" t="s">
        <v>8</v>
      </c>
    </row>
    <row r="7" spans="1:11">
      <c r="F7" t="s">
        <v>9</v>
      </c>
      <c r="G7" s="2">
        <v>11187399.713767435</v>
      </c>
      <c r="H7" s="4">
        <f>G7/G5</f>
        <v>0.9193223300265061</v>
      </c>
      <c r="I7">
        <v>418144</v>
      </c>
      <c r="J7" s="4">
        <f>I7/I5</f>
        <v>0.90749554547092126</v>
      </c>
      <c r="K7" s="2">
        <v>4946669.8104977515</v>
      </c>
    </row>
    <row r="8" spans="1:11">
      <c r="F8" t="s">
        <v>10</v>
      </c>
      <c r="G8" s="2">
        <f>G5-G7</f>
        <v>981781.15823953226</v>
      </c>
      <c r="H8" s="4">
        <f>1-H7</f>
        <v>8.0677669973493904E-2</v>
      </c>
      <c r="I8">
        <f>I5-I7</f>
        <v>42623</v>
      </c>
      <c r="J8" s="4">
        <f>1-J7</f>
        <v>9.2504454529078739E-2</v>
      </c>
      <c r="K8" s="2">
        <f>K5-K7</f>
        <v>375061.99588127434</v>
      </c>
    </row>
    <row r="9" spans="1:11">
      <c r="E9" s="6" t="s">
        <v>11</v>
      </c>
      <c r="F9" s="6"/>
      <c r="G9" s="2">
        <v>1695850.3179838699</v>
      </c>
      <c r="H9" s="4">
        <f>1-H5-H10</f>
        <v>0.12022000797670457</v>
      </c>
      <c r="I9">
        <v>1623677</v>
      </c>
      <c r="J9" s="4">
        <f>1-J5-J10</f>
        <v>0.64783049319123975</v>
      </c>
      <c r="K9" s="2">
        <v>189663337.11134815</v>
      </c>
    </row>
    <row r="10" spans="1:11">
      <c r="E10" s="6" t="s">
        <v>12</v>
      </c>
      <c r="F10" s="6"/>
      <c r="G10" s="2">
        <v>241192.44553313201</v>
      </c>
      <c r="H10" s="4">
        <f>G10/G4</f>
        <v>1.7098300137942838E-2</v>
      </c>
      <c r="I10">
        <v>421886</v>
      </c>
      <c r="J10" s="4">
        <f>I10/I4</f>
        <v>0.16832819301528529</v>
      </c>
      <c r="K10" s="2">
        <v>575425.24831788905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5301337.0670746816</v>
      </c>
      <c r="H13" s="5">
        <f>G13/G5</f>
        <v>0.43563631133706482</v>
      </c>
      <c r="I13" s="1">
        <f>I14+I15</f>
        <v>175864</v>
      </c>
      <c r="J13" s="5">
        <f>I13/I5</f>
        <v>0.38167663916903771</v>
      </c>
      <c r="K13" s="3">
        <f>K14+K15</f>
        <v>1591010.9735236201</v>
      </c>
    </row>
    <row r="14" spans="1:11">
      <c r="E14" s="6" t="s">
        <v>15</v>
      </c>
      <c r="F14" s="6"/>
      <c r="G14" s="2">
        <v>4882911.5533431713</v>
      </c>
      <c r="H14" s="4">
        <f>G14/G7</f>
        <v>0.43646528042921034</v>
      </c>
      <c r="I14">
        <v>158341</v>
      </c>
      <c r="J14" s="4">
        <f>I14/I7</f>
        <v>0.37867576719981633</v>
      </c>
      <c r="K14" s="2">
        <v>1511765.3416695611</v>
      </c>
    </row>
    <row r="15" spans="1:11">
      <c r="E15" s="6" t="s">
        <v>16</v>
      </c>
      <c r="F15" s="6"/>
      <c r="G15" s="2">
        <v>418425.51373150997</v>
      </c>
      <c r="H15" s="4">
        <f>G15/G8</f>
        <v>0.42619020564807342</v>
      </c>
      <c r="I15">
        <v>17523</v>
      </c>
      <c r="J15" s="4">
        <f>I15/I8</f>
        <v>0.41111606409684914</v>
      </c>
      <c r="K15" s="2">
        <v>79245.631854059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4470746.6225195024</v>
      </c>
      <c r="H18" s="4">
        <f>G18/G5</f>
        <v>0.36738270796875561</v>
      </c>
      <c r="I18">
        <v>171656</v>
      </c>
      <c r="J18" s="4">
        <f>I18/I5</f>
        <v>0.37254404069735897</v>
      </c>
      <c r="K18" s="2">
        <v>1239319.769472071</v>
      </c>
    </row>
    <row r="19" spans="2:11">
      <c r="E19" s="6" t="s">
        <v>20</v>
      </c>
      <c r="F19" s="6"/>
      <c r="G19" s="2">
        <v>622688.07511567394</v>
      </c>
      <c r="H19" s="4">
        <f>G19/G5</f>
        <v>5.116926781391317E-2</v>
      </c>
      <c r="I19">
        <v>31183</v>
      </c>
      <c r="J19" s="4">
        <f>I19/I5</f>
        <v>6.7676287581358907E-2</v>
      </c>
      <c r="K19" s="2">
        <v>578544.03107177105</v>
      </c>
    </row>
    <row r="20" spans="2:11">
      <c r="E20" s="6" t="s">
        <v>21</v>
      </c>
      <c r="F20" s="6"/>
      <c r="G20" s="2">
        <v>7075746.174371792</v>
      </c>
      <c r="H20" s="4">
        <f>1-H18-H19</f>
        <v>0.58144802421733122</v>
      </c>
      <c r="I20">
        <v>257895</v>
      </c>
      <c r="J20" s="4">
        <f>1-J18-J19</f>
        <v>0.55977967172128207</v>
      </c>
      <c r="K20" s="2">
        <v>3492542.896612694</v>
      </c>
    </row>
    <row r="21" spans="2:11">
      <c r="F21" t="s">
        <v>22</v>
      </c>
    </row>
    <row r="22" spans="2:11">
      <c r="F22" t="s">
        <v>23</v>
      </c>
      <c r="G22" s="2">
        <v>377943.26781886799</v>
      </c>
      <c r="H22" s="4">
        <f>G22/G20</f>
        <v>5.341390978491721E-2</v>
      </c>
      <c r="I22">
        <v>26091</v>
      </c>
      <c r="J22" s="4">
        <f>I22/I20</f>
        <v>0.10116908043971384</v>
      </c>
      <c r="K22" s="2">
        <v>945397.17259324098</v>
      </c>
    </row>
    <row r="23" spans="2:11">
      <c r="F23" t="s">
        <v>24</v>
      </c>
      <c r="G23" s="2">
        <f>G20-G22</f>
        <v>6697802.9065529238</v>
      </c>
      <c r="H23" s="4">
        <f>1-H22</f>
        <v>0.94658609021508278</v>
      </c>
      <c r="I23">
        <f>I20-I22</f>
        <v>231804</v>
      </c>
      <c r="J23" s="4">
        <f>1-J22</f>
        <v>0.89883091956028616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6262178.8404905684</v>
      </c>
      <c r="H26" s="4">
        <f>G26/G5</f>
        <v>0.51459329155798772</v>
      </c>
      <c r="I26">
        <v>235360</v>
      </c>
      <c r="J26" s="4">
        <f>I26/I5</f>
        <v>0.51080046965168946</v>
      </c>
      <c r="K26" s="2">
        <v>3497583.019573309</v>
      </c>
    </row>
    <row r="27" spans="2:11">
      <c r="E27" s="6" t="s">
        <v>27</v>
      </c>
      <c r="F27" s="6"/>
      <c r="G27" s="2">
        <v>5880809.0961949304</v>
      </c>
      <c r="H27" s="4">
        <f>G27/G5</f>
        <v>0.48325430922985818</v>
      </c>
      <c r="I27">
        <v>224496</v>
      </c>
      <c r="J27" s="4">
        <f>I27/I5</f>
        <v>0.48722239222861013</v>
      </c>
      <c r="K27" s="2">
        <v>1817775.8591112541</v>
      </c>
    </row>
    <row r="28" spans="2:11">
      <c r="E28" s="6" t="s">
        <v>28</v>
      </c>
      <c r="F28" s="6"/>
      <c r="G28" s="2">
        <v>21381.777978287999</v>
      </c>
      <c r="H28" s="4">
        <f>G28/G5</f>
        <v>1.7570433214180398E-3</v>
      </c>
      <c r="I28">
        <v>683</v>
      </c>
      <c r="J28" s="4">
        <f>I28/I5</f>
        <v>1.4823110161969065E-3</v>
      </c>
      <c r="K28" s="2">
        <v>3322.487086009</v>
      </c>
    </row>
    <row r="29" spans="2:11">
      <c r="E29" s="6" t="s">
        <v>29</v>
      </c>
      <c r="F29" s="6"/>
      <c r="G29" s="2">
        <v>4811.1573431819997</v>
      </c>
      <c r="H29" s="4">
        <f>G29/G5</f>
        <v>3.9535589073618014E-4</v>
      </c>
      <c r="I29">
        <v>223</v>
      </c>
      <c r="J29" s="4">
        <f>I29/I5</f>
        <v>4.8397563193544677E-4</v>
      </c>
      <c r="K29" s="2">
        <v>3050.154608454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P7" sqref="P7"/>
    </sheetView>
  </sheetViews>
  <sheetFormatPr defaultRowHeight="30" customHeight="1"/>
  <cols>
    <col min="5" max="5" width="79" customWidth="1"/>
  </cols>
  <sheetData>
    <row r="1" spans="1:5" ht="51.7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11419575.918238236</v>
      </c>
    </row>
    <row r="4" spans="1:5">
      <c r="A4" t="s">
        <v>32</v>
      </c>
      <c r="B4">
        <f>'NEWT - EU'!$G$8</f>
        <v>942034.21615454927</v>
      </c>
    </row>
    <row r="5" spans="1:5">
      <c r="A5" t="s">
        <v>33</v>
      </c>
      <c r="B5">
        <f>'NEWT - EU'!$G$9</f>
        <v>290797.71136302198</v>
      </c>
    </row>
    <row r="6" spans="1:5">
      <c r="A6" t="s">
        <v>34</v>
      </c>
      <c r="B6">
        <f>'NEWT - EU'!$G$10</f>
        <v>28266.023451796002</v>
      </c>
    </row>
    <row r="15" spans="1:5">
      <c r="A15" t="s">
        <v>35</v>
      </c>
    </row>
    <row r="16" spans="1:5">
      <c r="A16" t="s">
        <v>31</v>
      </c>
      <c r="B16">
        <f>'NEWT - EU'!$I$7</f>
        <v>392067</v>
      </c>
    </row>
    <row r="17" spans="1:2">
      <c r="A17" t="s">
        <v>32</v>
      </c>
      <c r="B17">
        <f>'NEWT - EU'!$I$8</f>
        <v>42777</v>
      </c>
    </row>
    <row r="18" spans="1:2">
      <c r="A18" t="s">
        <v>33</v>
      </c>
      <c r="B18">
        <f>'NEWT - EU'!$I$9</f>
        <v>1075854</v>
      </c>
    </row>
    <row r="19" spans="1:2">
      <c r="A19" t="s">
        <v>34</v>
      </c>
      <c r="B19">
        <f>'NEWT - EU'!$I$10</f>
        <v>2798</v>
      </c>
    </row>
    <row r="27" spans="1:2">
      <c r="A27" t="s">
        <v>18</v>
      </c>
    </row>
    <row r="28" spans="1:2">
      <c r="A28" t="s">
        <v>36</v>
      </c>
      <c r="B28">
        <f>'NEWT - EU'!$G$18</f>
        <v>6212867.1336637205</v>
      </c>
    </row>
    <row r="29" spans="1:2">
      <c r="A29" t="s">
        <v>37</v>
      </c>
      <c r="B29">
        <f>'NEWT - EU'!$G$19</f>
        <v>782788.97398043505</v>
      </c>
    </row>
    <row r="30" spans="1:2">
      <c r="A30" t="s">
        <v>38</v>
      </c>
      <c r="B30">
        <f>'NEWT - EU'!$G$22</f>
        <v>1165114.700321974</v>
      </c>
    </row>
    <row r="31" spans="1:2">
      <c r="A31" t="s">
        <v>39</v>
      </c>
      <c r="B31">
        <f>'NEWT - EU'!$G$23</f>
        <v>4200839.326426656</v>
      </c>
    </row>
    <row r="40" spans="1:2">
      <c r="A40" t="s">
        <v>40</v>
      </c>
    </row>
    <row r="41" spans="1:2">
      <c r="A41" t="s">
        <v>41</v>
      </c>
      <c r="B41">
        <f>'NEWT - EU'!$G$26</f>
        <v>6598550.9599272329</v>
      </c>
    </row>
    <row r="42" spans="1:2">
      <c r="A42" t="s">
        <v>42</v>
      </c>
      <c r="B42">
        <f>'NEWT - EU'!$G$27</f>
        <v>5754815.7332612881</v>
      </c>
    </row>
    <row r="43" spans="1:2">
      <c r="A43" t="s">
        <v>43</v>
      </c>
      <c r="B43">
        <f>'NEWT - EU'!$G$28</f>
        <v>7034.0167424339998</v>
      </c>
    </row>
    <row r="44" spans="1:2">
      <c r="A44" t="s">
        <v>44</v>
      </c>
      <c r="B44">
        <f>'NEWT - EU'!$G$29</f>
        <v>1209.4244618299999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2022-12-01T15:52:03Z</dcterms:created>
  <dcterms:modified xsi:type="dcterms:W3CDTF">2022-12-01T15:52:04Z</dcterms:modified>
</cp:coreProperties>
</file>