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7D199291-0DCA-4E69-8D83-FFD704B1164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6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K23" i="5"/>
  <c r="I23" i="5"/>
  <c r="G23" i="5"/>
  <c r="J22" i="5"/>
  <c r="J23" i="5" s="1"/>
  <c r="H22" i="5"/>
  <c r="H23" i="5" s="1"/>
  <c r="J19" i="5"/>
  <c r="H19" i="5"/>
  <c r="J18" i="5"/>
  <c r="J20" i="5" s="1"/>
  <c r="H18" i="5"/>
  <c r="H20" i="5" s="1"/>
  <c r="J15" i="5"/>
  <c r="H15" i="5"/>
  <c r="J14" i="5"/>
  <c r="H14" i="5"/>
  <c r="K13" i="5"/>
  <c r="I13" i="5"/>
  <c r="J13" i="5" s="1"/>
  <c r="G13" i="5"/>
  <c r="H13" i="5" s="1"/>
  <c r="J10" i="5"/>
  <c r="H10" i="5"/>
  <c r="K8" i="5"/>
  <c r="I8" i="5"/>
  <c r="G8" i="5"/>
  <c r="J7" i="5"/>
  <c r="J8" i="5" s="1"/>
  <c r="H7" i="5"/>
  <c r="H8" i="5" s="1"/>
  <c r="J5" i="5"/>
  <c r="J9" i="5" s="1"/>
  <c r="H5" i="5"/>
  <c r="H9" i="5" s="1"/>
  <c r="J29" i="2"/>
  <c r="H29" i="2"/>
  <c r="J28" i="2"/>
  <c r="H28" i="2"/>
  <c r="J27" i="2"/>
  <c r="H27" i="2"/>
  <c r="J26" i="2"/>
  <c r="H26" i="2"/>
  <c r="K23" i="2"/>
  <c r="I23" i="2"/>
  <c r="G23" i="2"/>
  <c r="B30" i="3" s="1"/>
  <c r="J22" i="2"/>
  <c r="J23" i="2" s="1"/>
  <c r="H22" i="2"/>
  <c r="H23" i="2" s="1"/>
  <c r="J19" i="2"/>
  <c r="H19" i="2"/>
  <c r="J18" i="2"/>
  <c r="J20" i="2" s="1"/>
  <c r="H18" i="2"/>
  <c r="H20" i="2" s="1"/>
  <c r="J15" i="2"/>
  <c r="H15" i="2"/>
  <c r="J14" i="2"/>
  <c r="H14" i="2"/>
  <c r="K13" i="2"/>
  <c r="I13" i="2"/>
  <c r="J13" i="2" s="1"/>
  <c r="H13" i="2"/>
  <c r="G13" i="2"/>
  <c r="J10" i="2"/>
  <c r="H10" i="2"/>
  <c r="K8" i="2"/>
  <c r="I8" i="2"/>
  <c r="G8" i="2"/>
  <c r="J7" i="2"/>
  <c r="J8" i="2" s="1"/>
  <c r="H7" i="2"/>
  <c r="H8" i="2" s="1"/>
  <c r="J5" i="2"/>
  <c r="J9" i="2" s="1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<sst xmlns="http://schemas.openxmlformats.org/spreadsheetml/2006/main" count="82" uniqueCount="45">
  <si>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19 December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</si>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</sst>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16252006.606506735</c:v>
                </c:pt>
                <c:pt idx="1">
                  <c:v>520903.42751083337</c:v>
                </c:pt>
                <c:pt idx="2">
                  <c:v>638618.03671051597</c:v>
                </c:pt>
                <c:pt idx="3">
                  <c:v>343.75898876399998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66E-42F6-AD53-18E54BB29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472005</c:v>
                </c:pt>
                <c:pt idx="1">
                  <c:v>20634</c:v>
                </c:pt>
                <c:pt idx="2">
                  <c:v>1024792</c:v>
                </c:pt>
                <c:pt idx="3">
                  <c:v>3152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DBE-47AC-BE06-EF5C6751F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7431622.5208823113</c:v>
                </c:pt>
                <c:pt idx="1">
                  <c:v>2389441.3833423238</c:v>
                </c:pt>
                <c:pt idx="2">
                  <c:v>151885.08293076401</c:v>
                </c:pt>
                <c:pt idx="3">
                  <c:v>6799961.0468621692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DC7-4C8B-9853-3F16A6517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7707177.6337336954</c:v>
                </c:pt>
                <c:pt idx="1">
                  <c:v>9054647.8977720588</c:v>
                </c:pt>
                <c:pt idx="2">
                  <c:v>10528.056621354999</c:v>
                </c:pt>
                <c:pt idx="3">
                  <c:v>556.44589045999999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27D-430F-8FF7-DBBB49EA4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17411871.829716846</v>
      </c>
      <c r="H4" s="5"/>
      <c r="I4" s="1">
        <v>1520583</v>
      </c>
      <c r="J4" s="5"/>
      <c r="K4" s="3">
        <v>1022696.072900423</v>
      </c>
    </row>
    <row r="5" spans="1:11" x14ac:dyDescent="0.25">
      <c r="E5" s="6" t="s">
        <v>7</v>
      </c>
      <c r="F5" s="6"/>
      <c r="G5" s="2">
        <v>16772910.034017568</v>
      </c>
      <c r="H5" s="4">
        <f>G5/G4</f>
        <v>0.96330309561498373</v>
      </c>
      <c r="I5">
        <v>492639</v>
      </c>
      <c r="J5" s="4">
        <f>I5/I4</f>
        <v>0.32398034175049967</v>
      </c>
      <c r="K5" s="2">
        <v>864671.99960715906</v>
      </c>
    </row>
    <row r="6" spans="1:11" x14ac:dyDescent="0.25">
      <c r="F6" t="s">
        <v>8</v>
      </c>
    </row>
    <row r="7" spans="1:11" x14ac:dyDescent="0.25">
      <c r="F7" t="s">
        <v>9</v>
      </c>
      <c r="G7" s="2">
        <v>16252006.606506735</v>
      </c>
      <c r="H7" s="4">
        <f>G7/G5</f>
        <v>0.96894376548527505</v>
      </c>
      <c r="I7">
        <v>472005</v>
      </c>
      <c r="J7" s="4">
        <f>I7/I5</f>
        <v>0.95811537454403728</v>
      </c>
      <c r="K7" s="2">
        <v>747868.54537147796</v>
      </c>
    </row>
    <row r="8" spans="1:11" x14ac:dyDescent="0.25">
      <c r="F8" t="s">
        <v>10</v>
      </c>
      <c r="G8" s="2">
        <f>G5-G7</f>
        <v>520903.42751083337</v>
      </c>
      <c r="H8" s="4">
        <f>1-H7</f>
        <v>3.1056234514724945E-2</v>
      </c>
      <c r="I8">
        <f>I5-I7</f>
        <v>20634</v>
      </c>
      <c r="J8" s="4">
        <f>1-J7</f>
        <v>4.1884625455962721E-2</v>
      </c>
      <c r="K8" s="2">
        <f>K5-K7</f>
        <v>116803.4542356811</v>
      </c>
    </row>
    <row r="9" spans="1:11" x14ac:dyDescent="0.25">
      <c r="E9" s="6" t="s">
        <v>11</v>
      </c>
      <c r="F9" s="6"/>
      <c r="G9" s="2">
        <v>638618.03671051597</v>
      </c>
      <c r="H9" s="4">
        <f>1-H5-H10</f>
        <v>3.6677161591586259E-2</v>
      </c>
      <c r="I9">
        <v>1024792</v>
      </c>
      <c r="J9" s="4">
        <f>1-J5-J10</f>
        <v>0.67394676910106188</v>
      </c>
      <c r="K9" s="2">
        <v>155055.07411046201</v>
      </c>
    </row>
    <row r="10" spans="1:11" x14ac:dyDescent="0.25">
      <c r="E10" s="6" t="s">
        <v>12</v>
      </c>
      <c r="F10" s="6"/>
      <c r="G10" s="2">
        <v>343.75898876399998</v>
      </c>
      <c r="H10" s="4">
        <f>G10/G4</f>
        <v>1.9742793430015169E-5</v>
      </c>
      <c r="I10">
        <v>3152</v>
      </c>
      <c r="J10" s="4">
        <f>I10/I4</f>
        <v>2.0728891484384608E-3</v>
      </c>
      <c r="K10" s="2">
        <v>2968.9991828020002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8595167.0347176977</v>
      </c>
      <c r="H13" s="5">
        <f>G13/G5</f>
        <v>0.51244339934368088</v>
      </c>
      <c r="I13" s="1">
        <f>I14+I15</f>
        <v>274459</v>
      </c>
      <c r="J13" s="5">
        <f>I13/I5</f>
        <v>0.5571199194542048</v>
      </c>
      <c r="K13" s="3">
        <f>K14+K15</f>
        <v>18334.309572040002</v>
      </c>
    </row>
    <row r="14" spans="1:11" x14ac:dyDescent="0.25">
      <c r="E14" s="6" t="s">
        <v>15</v>
      </c>
      <c r="F14" s="6"/>
      <c r="G14" s="2">
        <v>8562449.8779354021</v>
      </c>
      <c r="H14" s="4">
        <f>G14/G7</f>
        <v>0.52685493460895449</v>
      </c>
      <c r="I14">
        <v>273068</v>
      </c>
      <c r="J14" s="4">
        <f>I14/I7</f>
        <v>0.57852776983294674</v>
      </c>
      <c r="K14" s="2">
        <v>12300.14957204</v>
      </c>
    </row>
    <row r="15" spans="1:11" x14ac:dyDescent="0.25">
      <c r="E15" s="6" t="s">
        <v>16</v>
      </c>
      <c r="F15" s="6"/>
      <c r="G15" s="2">
        <v>32717.156782295999</v>
      </c>
      <c r="H15" s="4">
        <f>G15/G8</f>
        <v>6.2808488204112597E-2</v>
      </c>
      <c r="I15">
        <v>1391</v>
      </c>
      <c r="J15" s="4">
        <f>I15/I8</f>
        <v>6.7413007657264712E-2</v>
      </c>
      <c r="K15" s="2">
        <v>6034.16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7431622.5208823113</v>
      </c>
      <c r="H18" s="4">
        <f>G18/G5</f>
        <v>0.4430729376005742</v>
      </c>
      <c r="I18">
        <v>248160</v>
      </c>
      <c r="J18" s="4">
        <f>I18/I5</f>
        <v>0.50373600141279928</v>
      </c>
      <c r="K18" s="2">
        <v>94553.484341606003</v>
      </c>
    </row>
    <row r="19" spans="2:11" x14ac:dyDescent="0.25">
      <c r="E19" s="6" t="s">
        <v>20</v>
      </c>
      <c r="F19" s="6"/>
      <c r="G19" s="2">
        <v>2389441.3833423238</v>
      </c>
      <c r="H19" s="4">
        <f>G19/G5</f>
        <v>0.14245836759967331</v>
      </c>
      <c r="I19">
        <v>40370</v>
      </c>
      <c r="J19" s="4">
        <f>I19/I5</f>
        <v>8.1946415123447386E-2</v>
      </c>
      <c r="K19" s="2">
        <v>78075.367268617003</v>
      </c>
    </row>
    <row r="20" spans="2:11" x14ac:dyDescent="0.25">
      <c r="E20" s="6" t="s">
        <v>21</v>
      </c>
      <c r="F20" s="6"/>
      <c r="G20" s="2">
        <v>6951846.1297929334</v>
      </c>
      <c r="H20" s="4">
        <f>1-H18-H19</f>
        <v>0.41446869479975246</v>
      </c>
      <c r="I20">
        <v>204109</v>
      </c>
      <c r="J20" s="4">
        <f>1-J18-J19</f>
        <v>0.41431758346375336</v>
      </c>
      <c r="K20" s="2">
        <v>692043.14799693599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151885.08293076401</v>
      </c>
      <c r="H22" s="4">
        <f>G22/G20</f>
        <v>2.1848165234820586E-2</v>
      </c>
      <c r="I22">
        <v>13742</v>
      </c>
      <c r="J22" s="4">
        <f>I22/I20</f>
        <v>6.7326771479944536E-2</v>
      </c>
      <c r="K22" s="2">
        <v>66622.108539573994</v>
      </c>
    </row>
    <row r="23" spans="2:11" x14ac:dyDescent="0.25">
      <c r="F23" t="s">
        <v>24</v>
      </c>
      <c r="G23" s="2">
        <f>G20-G22</f>
        <v>6799961.0468621692</v>
      </c>
      <c r="H23" s="4">
        <f>1-H22</f>
        <v>0.97815183476517942</v>
      </c>
      <c r="I23">
        <f>I20-I22</f>
        <v>190367</v>
      </c>
      <c r="J23" s="4">
        <f>1-J22</f>
        <v>0.93267322852005541</v>
      </c>
      <c r="K23" s="2">
        <f>K20-K22</f>
        <v>625421.03945736203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7707177.6337336954</v>
      </c>
      <c r="H26" s="4">
        <f>G26/G5</f>
        <v>0.45950151870501726</v>
      </c>
      <c r="I26">
        <v>238828</v>
      </c>
      <c r="J26" s="4">
        <f>I26/I5</f>
        <v>0.48479312437707939</v>
      </c>
      <c r="K26" s="2">
        <v>155894.104317063</v>
      </c>
    </row>
    <row r="27" spans="2:11" x14ac:dyDescent="0.25">
      <c r="E27" s="6" t="s">
        <v>27</v>
      </c>
      <c r="F27" s="6"/>
      <c r="G27" s="2">
        <v>9054647.8977720588</v>
      </c>
      <c r="H27" s="4">
        <f>G27/G5</f>
        <v>0.53983762384750744</v>
      </c>
      <c r="I27">
        <v>253074</v>
      </c>
      <c r="J27" s="4">
        <f>I27/I5</f>
        <v>0.51371085115063975</v>
      </c>
      <c r="K27" s="2">
        <v>708777.89529009606</v>
      </c>
    </row>
    <row r="28" spans="2:11" x14ac:dyDescent="0.25">
      <c r="E28" s="6" t="s">
        <v>28</v>
      </c>
      <c r="F28" s="6"/>
      <c r="G28" s="2">
        <v>10528.056621354999</v>
      </c>
      <c r="H28" s="4">
        <f>G28/G5</f>
        <v>6.2768217321876633E-4</v>
      </c>
      <c r="I28">
        <v>726</v>
      </c>
      <c r="J28" s="4">
        <f>I28/I5</f>
        <v>1.4736957488140402E-3</v>
      </c>
      <c r="K28" s="2">
        <v>0</v>
      </c>
    </row>
    <row r="29" spans="2:11" x14ac:dyDescent="0.25">
      <c r="E29" s="6" t="s">
        <v>29</v>
      </c>
      <c r="F29" s="6"/>
      <c r="G29" s="2">
        <v>556.44589045999999</v>
      </c>
      <c r="H29" s="4">
        <f>G29/G5</f>
        <v>3.3175274256611277E-5</v>
      </c>
      <c r="I29">
        <v>11</v>
      </c>
      <c r="J29" s="4">
        <f>I29/I5</f>
        <v>2.2328723466879398E-5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17207005.560245119</v>
      </c>
      <c r="H4" s="5"/>
      <c r="I4" s="1">
        <v>2832923</v>
      </c>
      <c r="J4" s="5"/>
      <c r="K4" s="3">
        <v>229099105.96038333</v>
      </c>
    </row>
    <row r="5" spans="1:11" x14ac:dyDescent="0.25">
      <c r="E5" s="6" t="s">
        <v>7</v>
      </c>
      <c r="F5" s="6"/>
      <c r="G5" s="2">
        <v>14562218.829201777</v>
      </c>
      <c r="H5" s="4">
        <f>G5/G4</f>
        <v>0.84629593325907737</v>
      </c>
      <c r="I5">
        <v>442360</v>
      </c>
      <c r="J5" s="4">
        <f>I5/I4</f>
        <v>0.15614967297028545</v>
      </c>
      <c r="K5" s="2">
        <v>37485331.772539869</v>
      </c>
    </row>
    <row r="6" spans="1:11" x14ac:dyDescent="0.25">
      <c r="F6" t="s">
        <v>8</v>
      </c>
    </row>
    <row r="7" spans="1:11" x14ac:dyDescent="0.25">
      <c r="F7" t="s">
        <v>9</v>
      </c>
      <c r="G7" s="2">
        <v>13887379.287604304</v>
      </c>
      <c r="H7" s="4">
        <f>G7/G5</f>
        <v>0.9536581925108687</v>
      </c>
      <c r="I7">
        <v>418058</v>
      </c>
      <c r="J7" s="4">
        <f>I7/I5</f>
        <v>0.94506284474183921</v>
      </c>
      <c r="K7" s="2">
        <v>37105117.354400843</v>
      </c>
    </row>
    <row r="8" spans="1:11" x14ac:dyDescent="0.25">
      <c r="F8" t="s">
        <v>10</v>
      </c>
      <c r="G8" s="2">
        <f>G5-G7</f>
        <v>674839.5415974725</v>
      </c>
      <c r="H8" s="4">
        <f>1-H7</f>
        <v>4.6341807489131304E-2</v>
      </c>
      <c r="I8">
        <f>I5-I7</f>
        <v>24302</v>
      </c>
      <c r="J8" s="4">
        <f>1-J7</f>
        <v>5.4937155258160786E-2</v>
      </c>
      <c r="K8" s="2">
        <f>K5-K7</f>
        <v>380214.41813902557</v>
      </c>
    </row>
    <row r="9" spans="1:11" x14ac:dyDescent="0.25">
      <c r="E9" s="6" t="s">
        <v>11</v>
      </c>
      <c r="F9" s="6"/>
      <c r="G9" s="2">
        <v>2510720.9532987038</v>
      </c>
      <c r="H9" s="4">
        <f>1-H5-H10</f>
        <v>0.14591271819539853</v>
      </c>
      <c r="I9">
        <v>1719567</v>
      </c>
      <c r="J9" s="4">
        <f>1-J5-J10</f>
        <v>0.60699390699994316</v>
      </c>
      <c r="K9" s="2">
        <v>190567901.73365292</v>
      </c>
    </row>
    <row r="10" spans="1:11" x14ac:dyDescent="0.25">
      <c r="E10" s="6" t="s">
        <v>12</v>
      </c>
      <c r="F10" s="6"/>
      <c r="G10" s="2">
        <v>134065.777744641</v>
      </c>
      <c r="H10" s="4">
        <f>G10/G4</f>
        <v>7.7913485455241051E-3</v>
      </c>
      <c r="I10">
        <v>670996</v>
      </c>
      <c r="J10" s="4">
        <f>I10/I4</f>
        <v>0.23685642002977136</v>
      </c>
      <c r="K10" s="2">
        <v>1045872.454190533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6631702.0115585532</v>
      </c>
      <c r="H13" s="5">
        <f>G13/G5</f>
        <v>0.45540463917901913</v>
      </c>
      <c r="I13" s="1">
        <f>I14+I15</f>
        <v>173028</v>
      </c>
      <c r="J13" s="5">
        <f>I13/I5</f>
        <v>0.391147481689122</v>
      </c>
      <c r="K13" s="3">
        <f>K14+K15</f>
        <v>11177263.038094193</v>
      </c>
    </row>
    <row r="14" spans="1:11" x14ac:dyDescent="0.25">
      <c r="E14" s="6" t="s">
        <v>15</v>
      </c>
      <c r="F14" s="6"/>
      <c r="G14" s="2">
        <v>6607187.4692618363</v>
      </c>
      <c r="H14" s="4">
        <f>G14/G7</f>
        <v>0.47576920975718773</v>
      </c>
      <c r="I14">
        <v>172134</v>
      </c>
      <c r="J14" s="4">
        <f>I14/I7</f>
        <v>0.41174669543460479</v>
      </c>
      <c r="K14" s="2">
        <v>11166183.598480511</v>
      </c>
    </row>
    <row r="15" spans="1:11" x14ac:dyDescent="0.25">
      <c r="E15" s="6" t="s">
        <v>16</v>
      </c>
      <c r="F15" s="6"/>
      <c r="G15" s="2">
        <v>24514.542296717002</v>
      </c>
      <c r="H15" s="4">
        <f>G15/G8</f>
        <v>3.6326475829626781E-2</v>
      </c>
      <c r="I15">
        <v>894</v>
      </c>
      <c r="J15" s="4">
        <f>I15/I8</f>
        <v>3.6787095712287055E-2</v>
      </c>
      <c r="K15" s="2">
        <v>11079.439613680999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5951253.2214507759</v>
      </c>
      <c r="H18" s="4">
        <f>G18/G5</f>
        <v>0.40867763980559491</v>
      </c>
      <c r="I18">
        <v>163737</v>
      </c>
      <c r="J18" s="4">
        <f>I18/I5</f>
        <v>0.3701442264219188</v>
      </c>
      <c r="K18" s="2">
        <v>7876769.9382329769</v>
      </c>
    </row>
    <row r="19" spans="2:11" x14ac:dyDescent="0.25">
      <c r="E19" s="6" t="s">
        <v>20</v>
      </c>
      <c r="F19" s="6"/>
      <c r="G19" s="2">
        <v>2015600.5765305839</v>
      </c>
      <c r="H19" s="4">
        <f>G19/G5</f>
        <v>0.13841301247916135</v>
      </c>
      <c r="I19">
        <v>46188</v>
      </c>
      <c r="J19" s="4">
        <f>I19/I5</f>
        <v>0.10441269554209241</v>
      </c>
      <c r="K19" s="2">
        <v>8168319.4095737487</v>
      </c>
    </row>
    <row r="20" spans="2:11" x14ac:dyDescent="0.25">
      <c r="E20" s="6" t="s">
        <v>21</v>
      </c>
      <c r="F20" s="6"/>
      <c r="G20" s="2">
        <v>6595365.0312204147</v>
      </c>
      <c r="H20" s="4">
        <f>1-H18-H19</f>
        <v>0.45290934771524372</v>
      </c>
      <c r="I20">
        <v>232397</v>
      </c>
      <c r="J20" s="4">
        <f>1-J18-J19</f>
        <v>0.52544307803598878</v>
      </c>
      <c r="K20" s="2">
        <v>21430794.189219419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428741.70525320899</v>
      </c>
      <c r="H22" s="4">
        <f>G22/G20</f>
        <v>6.5006516428382441E-2</v>
      </c>
      <c r="I22">
        <v>31883</v>
      </c>
      <c r="J22" s="4">
        <f>I22/I20</f>
        <v>0.13719196030929831</v>
      </c>
      <c r="K22" s="2">
        <v>9600548.2840900235</v>
      </c>
    </row>
    <row r="23" spans="2:11" x14ac:dyDescent="0.25">
      <c r="F23" t="s">
        <v>24</v>
      </c>
      <c r="G23" s="2">
        <f>G20-G22</f>
        <v>6166623.3259672057</v>
      </c>
      <c r="H23" s="4">
        <f>1-H22</f>
        <v>0.9349934835716176</v>
      </c>
      <c r="I23">
        <f>I20-I22</f>
        <v>200514</v>
      </c>
      <c r="J23" s="4">
        <f>1-J22</f>
        <v>0.86280803969070163</v>
      </c>
      <c r="K23" s="2">
        <f>K20-K22</f>
        <v>11830245.905129395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7618603.8667171868</v>
      </c>
      <c r="H26" s="4">
        <f>G26/G5</f>
        <v>0.52317603217440445</v>
      </c>
      <c r="I26">
        <v>224911</v>
      </c>
      <c r="J26" s="4">
        <f>I26/I5</f>
        <v>0.50843430689935798</v>
      </c>
      <c r="K26" s="2">
        <v>22321301.564940039</v>
      </c>
    </row>
    <row r="27" spans="2:11" x14ac:dyDescent="0.25">
      <c r="E27" s="6" t="s">
        <v>27</v>
      </c>
      <c r="F27" s="6"/>
      <c r="G27" s="2">
        <v>6908699.4024876449</v>
      </c>
      <c r="H27" s="4">
        <f>G27/G5</f>
        <v>0.47442628651023666</v>
      </c>
      <c r="I27">
        <v>216248</v>
      </c>
      <c r="J27" s="4">
        <f>I27/I5</f>
        <v>0.48885070982909845</v>
      </c>
      <c r="K27" s="2">
        <v>15162821.255292548</v>
      </c>
    </row>
    <row r="28" spans="2:11" x14ac:dyDescent="0.25">
      <c r="E28" s="6" t="s">
        <v>28</v>
      </c>
      <c r="F28" s="6"/>
      <c r="G28" s="2">
        <v>32773.175570631996</v>
      </c>
      <c r="H28" s="4">
        <f>G28/G5</f>
        <v>2.2505619476691002E-3</v>
      </c>
      <c r="I28">
        <v>1117</v>
      </c>
      <c r="J28" s="4">
        <f>I28/I5</f>
        <v>2.5250926846912018E-3</v>
      </c>
      <c r="K28" s="2">
        <v>156.46354271300001</v>
      </c>
    </row>
    <row r="29" spans="2:11" x14ac:dyDescent="0.25">
      <c r="E29" s="6" t="s">
        <v>29</v>
      </c>
      <c r="F29" s="6"/>
      <c r="G29" s="2">
        <v>2142.384426311</v>
      </c>
      <c r="H29" s="4">
        <f>G29/G5</f>
        <v>1.4711936768968566E-4</v>
      </c>
      <c r="I29">
        <v>74</v>
      </c>
      <c r="J29" s="4">
        <f>I29/I5</f>
        <v>1.6728456460801157E-4</v>
      </c>
      <c r="K29" s="2">
        <v>1052.488764574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16252006.606506735</v>
      </c>
    </row>
    <row r="3" spans="1:2" x14ac:dyDescent="0.25">
      <c r="A3" t="s">
        <v>32</v>
      </c>
      <c r="B3">
        <f>'NEWT - EU'!$G$8</f>
        <v>520903.42751083337</v>
      </c>
    </row>
    <row r="4" spans="1:2" x14ac:dyDescent="0.25">
      <c r="A4" t="s">
        <v>33</v>
      </c>
      <c r="B4">
        <f>'NEWT - EU'!$G$9</f>
        <v>638618.03671051597</v>
      </c>
    </row>
    <row r="5" spans="1:2" x14ac:dyDescent="0.25">
      <c r="A5" t="s">
        <v>34</v>
      </c>
      <c r="B5">
        <f>'NEWT - EU'!$G$10</f>
        <v>343.75898876399998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472005</v>
      </c>
    </row>
    <row r="16" spans="1:2" x14ac:dyDescent="0.25">
      <c r="A16" t="s">
        <v>32</v>
      </c>
      <c r="B16">
        <f>'NEWT - EU'!$I$8</f>
        <v>20634</v>
      </c>
    </row>
    <row r="17" spans="1:2" x14ac:dyDescent="0.25">
      <c r="A17" t="s">
        <v>33</v>
      </c>
      <c r="B17">
        <f>'NEWT - EU'!$I$9</f>
        <v>1024792</v>
      </c>
    </row>
    <row r="18" spans="1:2" x14ac:dyDescent="0.25">
      <c r="A18" t="s">
        <v>34</v>
      </c>
      <c r="B18">
        <f>'NEWT - EU'!$I$10</f>
        <v>3152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7431622.5208823113</v>
      </c>
    </row>
    <row r="28" spans="1:2" x14ac:dyDescent="0.25">
      <c r="A28" t="s">
        <v>37</v>
      </c>
      <c r="B28">
        <f>'NEWT - EU'!$G$19</f>
        <v>2389441.3833423238</v>
      </c>
    </row>
    <row r="29" spans="1:2" x14ac:dyDescent="0.25">
      <c r="A29" t="s">
        <v>38</v>
      </c>
      <c r="B29">
        <f>'NEWT - EU'!$G$22</f>
        <v>151885.08293076401</v>
      </c>
    </row>
    <row r="30" spans="1:2" x14ac:dyDescent="0.25">
      <c r="A30" t="s">
        <v>39</v>
      </c>
      <c r="B30">
        <f>'NEWT - EU'!$G$23</f>
        <v>6799961.0468621692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7707177.6337336954</v>
      </c>
    </row>
    <row r="41" spans="1:2" x14ac:dyDescent="0.25">
      <c r="A41" t="s">
        <v>42</v>
      </c>
      <c r="B41">
        <f>'NEWT - EU'!$G$27</f>
        <v>9054647.8977720588</v>
      </c>
    </row>
    <row r="42" spans="1:2" x14ac:dyDescent="0.25">
      <c r="A42" t="s">
        <v>43</v>
      </c>
      <c r="B42">
        <f>'NEWT - EU'!$G$28</f>
        <v>10528.056621354999</v>
      </c>
    </row>
    <row r="43" spans="1:2" x14ac:dyDescent="0.25">
      <c r="A43" t="s">
        <v>44</v>
      </c>
      <c r="B43">
        <f>'NEWT - EU'!$G$29</f>
        <v>556.44589045999999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2025-12-23T13:49:09Z</dcterms:created>
  <dcterms:modified xsi:type="dcterms:W3CDTF">2025-12-23T13:49:09Z</dcterms:modified>
</cp:coreProperties>
</file>