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C79FB42B-1F52-4ED3-A990-7BB5557A6DF5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H20" i="5"/>
  <c r="J19" i="5"/>
  <c r="H19" i="5"/>
  <c r="J18" i="5"/>
  <c r="J20" i="5" s="1"/>
  <c r="H18" i="5"/>
  <c r="J15" i="5"/>
  <c r="J14" i="5"/>
  <c r="H14" i="5"/>
  <c r="K13" i="5"/>
  <c r="I13" i="5"/>
  <c r="J13" i="5" s="1"/>
  <c r="G13" i="5"/>
  <c r="H13" i="5" s="1"/>
  <c r="J10" i="5"/>
  <c r="H10" i="5"/>
  <c r="H9" i="5"/>
  <c r="K8" i="5"/>
  <c r="J8" i="5"/>
  <c r="I8" i="5"/>
  <c r="G8" i="5"/>
  <c r="H15" i="5" s="1"/>
  <c r="J7" i="5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G23" i="2"/>
  <c r="B31" i="3" s="1"/>
  <c r="J22" i="2"/>
  <c r="H22" i="2"/>
  <c r="H23" i="2" s="1"/>
  <c r="H20" i="2"/>
  <c r="J19" i="2"/>
  <c r="J20" i="2" s="1"/>
  <c r="H19" i="2"/>
  <c r="J18" i="2"/>
  <c r="H18" i="2"/>
  <c r="J15" i="2"/>
  <c r="H15" i="2"/>
  <c r="J14" i="2"/>
  <c r="H14" i="2"/>
  <c r="K13" i="2"/>
  <c r="I13" i="2"/>
  <c r="J13" i="2" s="1"/>
  <c r="G13" i="2"/>
  <c r="H13" i="2" s="1"/>
  <c r="J10" i="2"/>
  <c r="H10" i="2"/>
  <c r="H9" i="2"/>
  <c r="K8" i="2"/>
  <c r="I8" i="2"/>
  <c r="B17" i="3" s="1"/>
  <c r="G8" i="2"/>
  <c r="B4" i="3" s="1"/>
  <c r="J7" i="2"/>
  <c r="J8" i="2" s="1"/>
  <c r="H7" i="2"/>
  <c r="H8" i="2" s="1"/>
  <c r="J5" i="2"/>
  <c r="J9" i="2" s="1"/>
  <c r="H5" i="2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<sst xmlns="http://schemas.openxmlformats.org/spreadsheetml/2006/main" count="83" uniqueCount="46">
  <si>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20 January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</si>
  <si>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</si>
  <si>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</si>
  <si>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</si>
  <si>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</si>
  <si>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</si>
  <si>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</si>
  <si>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</si>
  <si>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</si>
  <si>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</si>
  <si>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</si>
  <si>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</si>
  <si>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</si>
  <si>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</si>
  <si>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</si>
  <si>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</si>
  <si>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</si>
  <si>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</si>
  <si>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</si>
  <si>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</si>
  <si>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</si>
  <si>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</si>
  <si>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</si>
  <si>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</si>
  <si>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</si>
  <si>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</si>
  <si>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</si>
  <si>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</si>
  <si>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</si>
  <si>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</si>
  <si>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</si>
  <si>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</si>
  <si>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</si>
  <si>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</si>
  <si>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</si>
  <si>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</si>
  <si>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</si>
  <si>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</si>
  <si>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</si>
  <si>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</si>
  <si>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</si>
  <si>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</si>
  <si>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</si>
  <si>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</si>
  <si>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</si>
  <si>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sz val="20"/>
        <rFont val="Calibri"/>
        <family val="2"/>
      </rPr>
      <t>SFTR Public Data</t>
    </r>
    <r>
      <rPr>
        <sz val="11"/>
        <rFont val="Calibri"/>
      </rPr>
      <t xml:space="preserve">
for week ending 20 January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</si>
</sst>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sz val="2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11019098.826352376</c:v>
                </c:pt>
                <c:pt idx="1">
                  <c:v>888953.8906181436</c:v>
                </c:pt>
                <c:pt idx="2">
                  <c:v>365864.99358258001</c:v>
                </c:pt>
                <c:pt idx="3">
                  <c:v>110.389192669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730-4FEA-BEFF-EF8CA35AE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420790</c:v>
                </c:pt>
                <c:pt idx="1">
                  <c:v>44520</c:v>
                </c:pt>
                <c:pt idx="2">
                  <c:v>852720</c:v>
                </c:pt>
                <c:pt idx="3">
                  <c:v>2495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815-472B-928C-773AEE012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6725070.983769455</c:v>
                </c:pt>
                <c:pt idx="1">
                  <c:v>758846.30951330904</c:v>
                </c:pt>
                <c:pt idx="2">
                  <c:v>410348.86219132098</c:v>
                </c:pt>
                <c:pt idx="3">
                  <c:v>4013786.5614964343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A84-405E-A61A-AB3FC89BD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6333753.2341220798</c:v>
                </c:pt>
                <c:pt idx="1">
                  <c:v>5565567.617322416</c:v>
                </c:pt>
                <c:pt idx="2">
                  <c:v>7195.7844100020002</c:v>
                </c:pt>
                <c:pt idx="3">
                  <c:v>1536.0811160210001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721-4B4C-BADA-9081604F9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12274028.099745767</v>
      </c>
      <c r="H4" s="5"/>
      <c r="I4" s="1">
        <v>1320525</v>
      </c>
      <c r="J4" s="5"/>
      <c r="K4" s="3">
        <v>1451231.806282308</v>
      </c>
    </row>
    <row r="5" spans="1:11">
      <c r="E5" s="6" t="s">
        <v>7</v>
      </c>
      <c r="F5" s="6"/>
      <c r="G5" s="2">
        <v>11908052.71697052</v>
      </c>
      <c r="H5" s="4">
        <f>G5/G4</f>
        <v>0.97018294403425498</v>
      </c>
      <c r="I5">
        <v>465310</v>
      </c>
      <c r="J5" s="4">
        <f>I5/I4</f>
        <v>0.35236742962079476</v>
      </c>
      <c r="K5" s="2">
        <v>1386747.1354176879</v>
      </c>
    </row>
    <row r="6" spans="1:11">
      <c r="F6" t="s">
        <v>8</v>
      </c>
    </row>
    <row r="7" spans="1:11">
      <c r="F7" t="s">
        <v>9</v>
      </c>
      <c r="G7" s="2">
        <v>11019098.826352376</v>
      </c>
      <c r="H7" s="4">
        <f>G7/G5</f>
        <v>0.92534850896727483</v>
      </c>
      <c r="I7">
        <v>420790</v>
      </c>
      <c r="J7" s="4">
        <f>I7/I5</f>
        <v>0.90432184994949605</v>
      </c>
      <c r="K7" s="2">
        <v>1253612.0998992049</v>
      </c>
    </row>
    <row r="8" spans="1:11">
      <c r="F8" t="s">
        <v>10</v>
      </c>
      <c r="G8" s="2">
        <f>G5-G7</f>
        <v>888953.8906181436</v>
      </c>
      <c r="H8" s="4">
        <f>1-H7</f>
        <v>7.465149103272517E-2</v>
      </c>
      <c r="I8">
        <f>I5-I7</f>
        <v>44520</v>
      </c>
      <c r="J8" s="4">
        <f>1-J7</f>
        <v>9.5678150050503952E-2</v>
      </c>
      <c r="K8" s="2">
        <f>K5-K7</f>
        <v>133135.03551848303</v>
      </c>
    </row>
    <row r="9" spans="1:11">
      <c r="E9" s="6" t="s">
        <v>11</v>
      </c>
      <c r="F9" s="6"/>
      <c r="G9" s="2">
        <v>365864.99358258001</v>
      </c>
      <c r="H9" s="4">
        <f>1-H5-H10</f>
        <v>2.980806224406116E-2</v>
      </c>
      <c r="I9">
        <v>852720</v>
      </c>
      <c r="J9" s="4">
        <f>1-J5-J10</f>
        <v>0.6457431703299823</v>
      </c>
      <c r="K9" s="2">
        <v>64391.780962910001</v>
      </c>
    </row>
    <row r="10" spans="1:11">
      <c r="E10" s="6" t="s">
        <v>12</v>
      </c>
      <c r="F10" s="6"/>
      <c r="G10" s="2">
        <v>110.389192669</v>
      </c>
      <c r="H10" s="4">
        <f>G10/G4</f>
        <v>8.9937216838607769E-6</v>
      </c>
      <c r="I10">
        <v>2495</v>
      </c>
      <c r="J10" s="4">
        <f>I10/I4</f>
        <v>1.889400049222847E-3</v>
      </c>
      <c r="K10" s="2">
        <v>92.889901710000004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7340422.3980780328</v>
      </c>
      <c r="H13" s="5">
        <f>G13/G5</f>
        <v>0.61642508414637587</v>
      </c>
      <c r="I13" s="1">
        <f>I14+I15</f>
        <v>311537</v>
      </c>
      <c r="J13" s="5">
        <f>I13/I5</f>
        <v>0.66952569254905336</v>
      </c>
      <c r="K13" s="3">
        <f>K14+K15</f>
        <v>341621.37845771102</v>
      </c>
    </row>
    <row r="14" spans="1:11">
      <c r="E14" s="6" t="s">
        <v>15</v>
      </c>
      <c r="F14" s="6"/>
      <c r="G14" s="2">
        <v>6735671.8961310284</v>
      </c>
      <c r="H14" s="4">
        <f>G14/G7</f>
        <v>0.6112724826482675</v>
      </c>
      <c r="I14">
        <v>280870</v>
      </c>
      <c r="J14" s="4">
        <f>I14/I7</f>
        <v>0.66748259226692652</v>
      </c>
      <c r="K14" s="2">
        <v>347749.99823008</v>
      </c>
    </row>
    <row r="15" spans="1:11">
      <c r="E15" s="6" t="s">
        <v>16</v>
      </c>
      <c r="F15" s="6"/>
      <c r="G15" s="2">
        <v>604750.501947004</v>
      </c>
      <c r="H15" s="4">
        <f>G15/G8</f>
        <v>0.6802945668267274</v>
      </c>
      <c r="I15">
        <v>30667</v>
      </c>
      <c r="J15" s="4">
        <f>I15/I8</f>
        <v>0.68883647798742142</v>
      </c>
      <c r="K15" s="2">
        <v>-6128.6197723690002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6725070.983769455</v>
      </c>
      <c r="H18" s="4">
        <f>G18/G5</f>
        <v>0.56474984983777876</v>
      </c>
      <c r="I18">
        <v>294946</v>
      </c>
      <c r="J18" s="4">
        <f>I18/I5</f>
        <v>0.63386989318948661</v>
      </c>
      <c r="K18" s="2">
        <v>186280.89362303299</v>
      </c>
    </row>
    <row r="19" spans="2:11">
      <c r="E19" s="6" t="s">
        <v>20</v>
      </c>
      <c r="F19" s="6"/>
      <c r="G19" s="2">
        <v>758846.30951330904</v>
      </c>
      <c r="H19" s="4">
        <f>G19/G5</f>
        <v>6.3725474479286989E-2</v>
      </c>
      <c r="I19">
        <v>16366</v>
      </c>
      <c r="J19" s="4">
        <f>I19/I5</f>
        <v>3.5172250757559476E-2</v>
      </c>
      <c r="K19" s="2">
        <v>157996.65556032801</v>
      </c>
    </row>
    <row r="20" spans="2:11">
      <c r="E20" s="6" t="s">
        <v>21</v>
      </c>
      <c r="F20" s="6"/>
      <c r="G20" s="2">
        <v>4424135.4236877551</v>
      </c>
      <c r="H20" s="4">
        <f>1-H18-H19</f>
        <v>0.37152467568293424</v>
      </c>
      <c r="I20">
        <v>153998</v>
      </c>
      <c r="J20" s="4">
        <f>1-J18-J19</f>
        <v>0.33095785605295391</v>
      </c>
      <c r="K20" s="2">
        <v>1042469.5862343271</v>
      </c>
    </row>
    <row r="21" spans="2:11">
      <c r="F21" t="s">
        <v>22</v>
      </c>
    </row>
    <row r="22" spans="2:11">
      <c r="F22" t="s">
        <v>23</v>
      </c>
      <c r="G22" s="2">
        <v>410348.86219132098</v>
      </c>
      <c r="H22" s="4">
        <f>G22/G20</f>
        <v>9.2752328510159646E-2</v>
      </c>
      <c r="I22">
        <v>21494</v>
      </c>
      <c r="J22" s="4">
        <f>I22/I20</f>
        <v>0.13957324121092482</v>
      </c>
      <c r="K22" s="2">
        <v>54558.850627653999</v>
      </c>
    </row>
    <row r="23" spans="2:11">
      <c r="F23" t="s">
        <v>24</v>
      </c>
      <c r="G23" s="2">
        <f>G20-G22</f>
        <v>4013786.5614964343</v>
      </c>
      <c r="H23" s="4">
        <f>1-H22</f>
        <v>0.90724767148984031</v>
      </c>
      <c r="I23">
        <f>I20-I22</f>
        <v>132504</v>
      </c>
      <c r="J23" s="4">
        <f>1-J22</f>
        <v>0.86042675878907515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6333753.2341220798</v>
      </c>
      <c r="H26" s="4">
        <f>G26/G5</f>
        <v>0.53188824274313629</v>
      </c>
      <c r="I26">
        <v>268975</v>
      </c>
      <c r="J26" s="4">
        <f>I26/I5</f>
        <v>0.57805548988846145</v>
      </c>
      <c r="K26" s="2">
        <v>387142.76539857301</v>
      </c>
    </row>
    <row r="27" spans="2:11">
      <c r="E27" s="6" t="s">
        <v>27</v>
      </c>
      <c r="F27" s="6"/>
      <c r="G27" s="2">
        <v>5565567.617322416</v>
      </c>
      <c r="H27" s="4">
        <f>G27/G5</f>
        <v>0.46737848325031012</v>
      </c>
      <c r="I27">
        <v>195984</v>
      </c>
      <c r="J27" s="4">
        <f>I27/I5</f>
        <v>0.42119017429240724</v>
      </c>
      <c r="K27" s="2">
        <v>999156.49497192097</v>
      </c>
    </row>
    <row r="28" spans="2:11">
      <c r="E28" s="6" t="s">
        <v>28</v>
      </c>
      <c r="F28" s="6"/>
      <c r="G28" s="2">
        <v>7195.7844100020002</v>
      </c>
      <c r="H28" s="4">
        <f>G28/G5</f>
        <v>6.0427885070974481E-4</v>
      </c>
      <c r="I28">
        <v>275</v>
      </c>
      <c r="J28" s="4">
        <f>I28/I5</f>
        <v>5.9100384689776708E-4</v>
      </c>
      <c r="K28" s="2">
        <v>447.87504719399999</v>
      </c>
    </row>
    <row r="29" spans="2:11">
      <c r="E29" s="6" t="s">
        <v>29</v>
      </c>
      <c r="F29" s="6"/>
      <c r="G29" s="2">
        <v>1536.0811160210001</v>
      </c>
      <c r="H29" s="4">
        <f>G29/G5</f>
        <v>1.2899515584373296E-4</v>
      </c>
      <c r="I29">
        <v>76</v>
      </c>
      <c r="J29" s="4">
        <f>I29/I5</f>
        <v>1.6333197223356472E-4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12460833.690214301</v>
      </c>
      <c r="H4" s="5"/>
      <c r="I4" s="1">
        <v>2463302</v>
      </c>
      <c r="J4" s="5"/>
      <c r="K4" s="3">
        <v>149171644.61725053</v>
      </c>
    </row>
    <row r="5" spans="1:11">
      <c r="E5" s="6" t="s">
        <v>7</v>
      </c>
      <c r="F5" s="6"/>
      <c r="G5" s="2">
        <v>10639570.650745915</v>
      </c>
      <c r="H5" s="4">
        <f>G5/G4</f>
        <v>0.85384099613666675</v>
      </c>
      <c r="I5">
        <v>449487</v>
      </c>
      <c r="J5" s="4">
        <f>I5/I4</f>
        <v>0.18247336299000286</v>
      </c>
      <c r="K5" s="2">
        <v>5343516.0408128034</v>
      </c>
    </row>
    <row r="6" spans="1:11">
      <c r="F6" t="s">
        <v>8</v>
      </c>
    </row>
    <row r="7" spans="1:11">
      <c r="F7" t="s">
        <v>9</v>
      </c>
      <c r="G7" s="2">
        <v>9701064.4346866254</v>
      </c>
      <c r="H7" s="4">
        <f>G7/G5</f>
        <v>0.91179096912209578</v>
      </c>
      <c r="I7">
        <v>413714</v>
      </c>
      <c r="J7" s="4">
        <f>I7/I5</f>
        <v>0.92041371608077649</v>
      </c>
      <c r="K7" s="2">
        <v>4898607.320284551</v>
      </c>
    </row>
    <row r="8" spans="1:11">
      <c r="F8" t="s">
        <v>10</v>
      </c>
      <c r="G8" s="2">
        <f>G5-G7</f>
        <v>938506.21605928987</v>
      </c>
      <c r="H8" s="4">
        <f>1-H7</f>
        <v>8.8209030877904215E-2</v>
      </c>
      <c r="I8">
        <f>I5-I7</f>
        <v>35773</v>
      </c>
      <c r="J8" s="4">
        <f>1-J7</f>
        <v>7.9586283919223511E-2</v>
      </c>
      <c r="K8" s="2">
        <f>K5-K7</f>
        <v>444908.72052825242</v>
      </c>
    </row>
    <row r="9" spans="1:11">
      <c r="E9" s="6" t="s">
        <v>11</v>
      </c>
      <c r="F9" s="6"/>
      <c r="G9" s="2">
        <v>1584498.5351770441</v>
      </c>
      <c r="H9" s="4">
        <f>1-H5-H10</f>
        <v>0.12715830855052476</v>
      </c>
      <c r="I9">
        <v>1574410</v>
      </c>
      <c r="J9" s="4">
        <f>1-J5-J10</f>
        <v>0.63914615422713095</v>
      </c>
      <c r="K9" s="2">
        <v>143277353.73574135</v>
      </c>
    </row>
    <row r="10" spans="1:11">
      <c r="E10" s="6" t="s">
        <v>12</v>
      </c>
      <c r="F10" s="6"/>
      <c r="G10" s="2">
        <v>236764.504291341</v>
      </c>
      <c r="H10" s="4">
        <f>G10/G4</f>
        <v>1.9000695312808492E-2</v>
      </c>
      <c r="I10">
        <v>439405</v>
      </c>
      <c r="J10" s="4">
        <f>I10/I4</f>
        <v>0.17838048278286625</v>
      </c>
      <c r="K10" s="2">
        <v>550774.84069636895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5095461.392865628</v>
      </c>
      <c r="H13" s="5">
        <f>G13/G5</f>
        <v>0.47891607285002585</v>
      </c>
      <c r="I13" s="1">
        <f>I14+I15</f>
        <v>176235</v>
      </c>
      <c r="J13" s="5">
        <f>I13/I5</f>
        <v>0.39208030488089757</v>
      </c>
      <c r="K13" s="3">
        <f>K14+K15</f>
        <v>1596174.40258298</v>
      </c>
    </row>
    <row r="14" spans="1:11">
      <c r="E14" s="6" t="s">
        <v>15</v>
      </c>
      <c r="F14" s="6"/>
      <c r="G14" s="2">
        <v>4700452.3201251598</v>
      </c>
      <c r="H14" s="4">
        <f>G14/G7</f>
        <v>0.48452954330645048</v>
      </c>
      <c r="I14">
        <v>158872</v>
      </c>
      <c r="J14" s="4">
        <f>I14/I7</f>
        <v>0.38401407735778825</v>
      </c>
      <c r="K14" s="2">
        <v>1459258.7437225899</v>
      </c>
    </row>
    <row r="15" spans="1:11">
      <c r="E15" s="6" t="s">
        <v>16</v>
      </c>
      <c r="F15" s="6"/>
      <c r="G15" s="2">
        <v>395009.07274046802</v>
      </c>
      <c r="H15" s="4">
        <f>G15/G8</f>
        <v>0.4208912695315738</v>
      </c>
      <c r="I15">
        <v>17363</v>
      </c>
      <c r="J15" s="4">
        <f>I15/I8</f>
        <v>0.4853660582003187</v>
      </c>
      <c r="K15" s="2">
        <v>136915.65886038999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4448984.9869188517</v>
      </c>
      <c r="H18" s="4">
        <f>G18/G5</f>
        <v>0.41815456026949205</v>
      </c>
      <c r="I18">
        <v>172075</v>
      </c>
      <c r="J18" s="4">
        <f>I18/I5</f>
        <v>0.38282530974199475</v>
      </c>
      <c r="K18" s="2">
        <v>1259575.4992385211</v>
      </c>
    </row>
    <row r="19" spans="2:11">
      <c r="E19" s="6" t="s">
        <v>20</v>
      </c>
      <c r="F19" s="6"/>
      <c r="G19" s="2">
        <v>608378.26963523997</v>
      </c>
      <c r="H19" s="4">
        <f>G19/G5</f>
        <v>5.7180716177920955E-2</v>
      </c>
      <c r="I19">
        <v>19606</v>
      </c>
      <c r="J19" s="4">
        <f>I19/I5</f>
        <v>4.3618614108973115E-2</v>
      </c>
      <c r="K19" s="2">
        <v>525960.29892108298</v>
      </c>
    </row>
    <row r="20" spans="2:11">
      <c r="E20" s="6" t="s">
        <v>21</v>
      </c>
      <c r="F20" s="6"/>
      <c r="G20" s="2">
        <v>5582207.394191823</v>
      </c>
      <c r="H20" s="4">
        <f>1-H18-H19</f>
        <v>0.52466472355258698</v>
      </c>
      <c r="I20">
        <v>257773</v>
      </c>
      <c r="J20" s="4">
        <f>1-J18-J19</f>
        <v>0.57355607614903215</v>
      </c>
      <c r="K20" s="2">
        <v>3545515.3743258589</v>
      </c>
    </row>
    <row r="21" spans="2:11">
      <c r="F21" t="s">
        <v>22</v>
      </c>
    </row>
    <row r="22" spans="2:11">
      <c r="F22" t="s">
        <v>23</v>
      </c>
      <c r="G22" s="2">
        <v>544257.78626348299</v>
      </c>
      <c r="H22" s="4">
        <f>G22/G20</f>
        <v>9.7498668148691958E-2</v>
      </c>
      <c r="I22">
        <v>30151</v>
      </c>
      <c r="J22" s="4">
        <f>I22/I20</f>
        <v>0.11696725413445162</v>
      </c>
      <c r="K22" s="2">
        <v>887120.90994673898</v>
      </c>
    </row>
    <row r="23" spans="2:11">
      <c r="F23" t="s">
        <v>24</v>
      </c>
      <c r="G23" s="2">
        <f>G20-G22</f>
        <v>5037949.6079283403</v>
      </c>
      <c r="H23" s="4">
        <f>1-H22</f>
        <v>0.90250133185130799</v>
      </c>
      <c r="I23">
        <f>I20-I22</f>
        <v>227622</v>
      </c>
      <c r="J23" s="4">
        <f>1-J22</f>
        <v>0.88303274586554836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5747049.8361255229</v>
      </c>
      <c r="H26" s="4">
        <f>G26/G5</f>
        <v>0.54015805945351847</v>
      </c>
      <c r="I26">
        <v>226413</v>
      </c>
      <c r="J26" s="4">
        <f>I26/I5</f>
        <v>0.50371423422701878</v>
      </c>
      <c r="K26" s="2">
        <v>3190878.2647560299</v>
      </c>
    </row>
    <row r="27" spans="2:11">
      <c r="E27" s="6" t="s">
        <v>27</v>
      </c>
      <c r="F27" s="6"/>
      <c r="G27" s="2">
        <v>4868903.8420334747</v>
      </c>
      <c r="H27" s="4">
        <f>G27/G5</f>
        <v>0.45762221069438808</v>
      </c>
      <c r="I27">
        <v>222160</v>
      </c>
      <c r="J27" s="4">
        <f>I27/I5</f>
        <v>0.49425233655255879</v>
      </c>
      <c r="K27" s="2">
        <v>2147512.8444247809</v>
      </c>
    </row>
    <row r="28" spans="2:11">
      <c r="E28" s="6" t="s">
        <v>28</v>
      </c>
      <c r="F28" s="6"/>
      <c r="G28" s="2">
        <v>19306.644348554</v>
      </c>
      <c r="H28" s="4">
        <f>G28/G5</f>
        <v>1.8146074670034225E-3</v>
      </c>
      <c r="I28">
        <v>700</v>
      </c>
      <c r="J28" s="4">
        <f>I28/I5</f>
        <v>1.5573309127961431E-3</v>
      </c>
      <c r="K28" s="2">
        <v>2272.7250552300002</v>
      </c>
    </row>
    <row r="29" spans="2:11">
      <c r="E29" s="6" t="s">
        <v>29</v>
      </c>
      <c r="F29" s="6"/>
      <c r="G29" s="2">
        <v>4310.3282383630003</v>
      </c>
      <c r="H29" s="4">
        <f>G29/G5</f>
        <v>4.0512238508992967E-4</v>
      </c>
      <c r="I29">
        <v>209</v>
      </c>
      <c r="J29" s="4">
        <f>I29/I5</f>
        <v>4.6497451539199129E-4</v>
      </c>
      <c r="K29" s="2">
        <v>2851.9205767620001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I1" sqref="I1"/>
    </sheetView>
  </sheetViews>
  <sheetFormatPr defaultRowHeight="30" customHeight="1"/>
  <cols>
    <col min="5" max="5" width="57.5703125" customWidth="1"/>
  </cols>
  <sheetData>
    <row r="1" spans="1:5" ht="82.5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EU'!$G$7</f>
        <v>11019098.826352376</v>
      </c>
    </row>
    <row r="4" spans="1:5">
      <c r="A4" t="s">
        <v>32</v>
      </c>
      <c r="B4">
        <f>'NEWT - EU'!$G$8</f>
        <v>888953.8906181436</v>
      </c>
    </row>
    <row r="5" spans="1:5">
      <c r="A5" t="s">
        <v>33</v>
      </c>
      <c r="B5">
        <f>'NEWT - EU'!$G$9</f>
        <v>365864.99358258001</v>
      </c>
    </row>
    <row r="6" spans="1:5">
      <c r="A6" t="s">
        <v>34</v>
      </c>
      <c r="B6">
        <f>'NEWT - EU'!$G$10</f>
        <v>110.389192669</v>
      </c>
    </row>
    <row r="15" spans="1:5">
      <c r="A15" t="s">
        <v>35</v>
      </c>
    </row>
    <row r="16" spans="1:5">
      <c r="A16" t="s">
        <v>31</v>
      </c>
      <c r="B16">
        <f>'NEWT - EU'!$I$7</f>
        <v>420790</v>
      </c>
    </row>
    <row r="17" spans="1:2">
      <c r="A17" t="s">
        <v>32</v>
      </c>
      <c r="B17">
        <f>'NEWT - EU'!$I$8</f>
        <v>44520</v>
      </c>
    </row>
    <row r="18" spans="1:2">
      <c r="A18" t="s">
        <v>33</v>
      </c>
      <c r="B18">
        <f>'NEWT - EU'!$I$9</f>
        <v>852720</v>
      </c>
    </row>
    <row r="19" spans="1:2">
      <c r="A19" t="s">
        <v>34</v>
      </c>
      <c r="B19">
        <f>'NEWT - EU'!$I$10</f>
        <v>2495</v>
      </c>
    </row>
    <row r="27" spans="1:2">
      <c r="A27" t="s">
        <v>18</v>
      </c>
    </row>
    <row r="28" spans="1:2">
      <c r="A28" t="s">
        <v>36</v>
      </c>
      <c r="B28">
        <f>'NEWT - EU'!$G$18</f>
        <v>6725070.983769455</v>
      </c>
    </row>
    <row r="29" spans="1:2">
      <c r="A29" t="s">
        <v>37</v>
      </c>
      <c r="B29">
        <f>'NEWT - EU'!$G$19</f>
        <v>758846.30951330904</v>
      </c>
    </row>
    <row r="30" spans="1:2">
      <c r="A30" t="s">
        <v>38</v>
      </c>
      <c r="B30">
        <f>'NEWT - EU'!$G$22</f>
        <v>410348.86219132098</v>
      </c>
    </row>
    <row r="31" spans="1:2">
      <c r="A31" t="s">
        <v>39</v>
      </c>
      <c r="B31">
        <f>'NEWT - EU'!$G$23</f>
        <v>4013786.5614964343</v>
      </c>
    </row>
    <row r="40" spans="1:2">
      <c r="A40" t="s">
        <v>40</v>
      </c>
    </row>
    <row r="41" spans="1:2">
      <c r="A41" t="s">
        <v>41</v>
      </c>
      <c r="B41">
        <f>'NEWT - EU'!$G$26</f>
        <v>6333753.2341220798</v>
      </c>
    </row>
    <row r="42" spans="1:2">
      <c r="A42" t="s">
        <v>42</v>
      </c>
      <c r="B42">
        <f>'NEWT - EU'!$G$27</f>
        <v>5565567.617322416</v>
      </c>
    </row>
    <row r="43" spans="1:2">
      <c r="A43" t="s">
        <v>43</v>
      </c>
      <c r="B43">
        <f>'NEWT - EU'!$G$28</f>
        <v>7195.7844100020002</v>
      </c>
    </row>
    <row r="44" spans="1:2">
      <c r="A44" t="s">
        <v>44</v>
      </c>
      <c r="B44">
        <f>'NEWT - EU'!$G$29</f>
        <v>1536.0811160210001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2023-01-31T15:53:19Z</dcterms:created>
  <dcterms:modified xsi:type="dcterms:W3CDTF">2023-01-31T15:53:19Z</dcterms:modified>
</cp:coreProperties>
</file>