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/"/>
    </mc:Choice>
  </mc:AlternateContent>
  <xr:revisionPtr revIDLastSave="0" documentId="8_{C912B504-DBA5-4C2A-8B3B-55A7A2E0564F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5" i="5"/>
  <c r="H15" i="5"/>
  <c r="J14" i="5"/>
  <c r="H14" i="5"/>
  <c r="K13" i="5"/>
  <c r="J13" i="5"/>
  <c r="I13" i="5"/>
  <c r="H13" i="5"/>
  <c r="G13" i="5"/>
  <c r="J10" i="5"/>
  <c r="H10" i="5"/>
  <c r="K8" i="5"/>
  <c r="J8" i="5"/>
  <c r="I8" i="5"/>
  <c r="G8" i="5"/>
  <c r="J7" i="5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20" i="2"/>
  <c r="J19" i="2"/>
  <c r="H19" i="2"/>
  <c r="J18" i="2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K8" i="2"/>
  <c r="I8" i="2"/>
  <c r="G8" i="2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<sst xmlns="http://schemas.openxmlformats.org/spreadsheetml/2006/main" count="82" uniqueCount="45">
  <si>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21 March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</si>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</sst>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15605.34865838</c:v>
                </c:pt>
                <c:pt idx="1">
                  <c:v>39061.370764380001</c:v>
                </c:pt>
                <c:pt idx="2">
                  <c:v>71.292609260000006</c:v>
                </c:pt>
                <c:pt idx="3">
                  <c:v>9.9953159999999999E-2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532-4BBF-B97E-C9DFD05B6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910</c:v>
                </c:pt>
                <c:pt idx="1">
                  <c:v>3297</c:v>
                </c:pt>
                <c:pt idx="2">
                  <c:v>78</c:v>
                </c:pt>
                <c:pt idx="3">
                  <c:v>126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363-4B77-8067-A1208AAA0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10550.939982809999</c:v>
                </c:pt>
                <c:pt idx="1">
                  <c:v>241.02158342000001</c:v>
                </c:pt>
                <c:pt idx="2">
                  <c:v>42888.893300900003</c:v>
                </c:pt>
                <c:pt idx="3">
                  <c:v>985.86455562999618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69F-4BE3-A9F2-37B1934B1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54423.580346759998</c:v>
                </c:pt>
                <c:pt idx="1">
                  <c:v>243.13907599999999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8D1-4665-B111-91173EA9E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54738.111985180003</v>
      </c>
      <c r="H4" s="5"/>
      <c r="I4" s="1">
        <v>4411</v>
      </c>
      <c r="J4" s="5"/>
      <c r="K4" s="3">
        <v>50369.78233016</v>
      </c>
    </row>
    <row r="5" spans="1:11" x14ac:dyDescent="0.25">
      <c r="E5" s="6" t="s">
        <v>7</v>
      </c>
      <c r="F5" s="6"/>
      <c r="G5" s="2">
        <v>54666.719422759998</v>
      </c>
      <c r="H5" s="4">
        <f>G5/G4</f>
        <v>0.99869574306035003</v>
      </c>
      <c r="I5">
        <v>4207</v>
      </c>
      <c r="J5" s="4">
        <f>I5/I4</f>
        <v>0.95375198367717073</v>
      </c>
      <c r="K5" s="2">
        <v>50364.286727680003</v>
      </c>
    </row>
    <row r="6" spans="1:11" x14ac:dyDescent="0.25">
      <c r="F6" t="s">
        <v>8</v>
      </c>
    </row>
    <row r="7" spans="1:11" x14ac:dyDescent="0.25">
      <c r="F7" t="s">
        <v>9</v>
      </c>
      <c r="G7" s="2">
        <v>15605.34865838</v>
      </c>
      <c r="H7" s="4">
        <f>G7/G5</f>
        <v>0.28546341948375364</v>
      </c>
      <c r="I7">
        <v>910</v>
      </c>
      <c r="J7" s="4">
        <f>I7/I5</f>
        <v>0.21630615640599002</v>
      </c>
      <c r="K7" s="2">
        <v>12037.40157414</v>
      </c>
    </row>
    <row r="8" spans="1:11" x14ac:dyDescent="0.25">
      <c r="F8" t="s">
        <v>10</v>
      </c>
      <c r="G8" s="2">
        <f>G5-G7</f>
        <v>39061.370764380001</v>
      </c>
      <c r="H8" s="4">
        <f>1-H7</f>
        <v>0.71453658051624636</v>
      </c>
      <c r="I8">
        <f>I5-I7</f>
        <v>3297</v>
      </c>
      <c r="J8" s="4">
        <f>1-J7</f>
        <v>0.78369384359400995</v>
      </c>
      <c r="K8" s="2">
        <f>K5-K7</f>
        <v>38326.885153540003</v>
      </c>
    </row>
    <row r="9" spans="1:11" x14ac:dyDescent="0.25">
      <c r="E9" s="6" t="s">
        <v>11</v>
      </c>
      <c r="F9" s="6"/>
      <c r="G9" s="2">
        <v>71.292609260000006</v>
      </c>
      <c r="H9" s="4">
        <f>1-H5-H10</f>
        <v>1.302430914667104E-3</v>
      </c>
      <c r="I9">
        <v>78</v>
      </c>
      <c r="J9" s="4">
        <f>1-J5-J10</f>
        <v>1.7683065064611175E-2</v>
      </c>
      <c r="K9" s="2">
        <v>5.2618803999999999</v>
      </c>
    </row>
    <row r="10" spans="1:11" x14ac:dyDescent="0.25">
      <c r="E10" s="6" t="s">
        <v>12</v>
      </c>
      <c r="F10" s="6"/>
      <c r="G10" s="2">
        <v>9.9953159999999999E-2</v>
      </c>
      <c r="H10" s="4">
        <f>G10/G4</f>
        <v>1.8260249828686397E-6</v>
      </c>
      <c r="I10">
        <v>126</v>
      </c>
      <c r="J10" s="4">
        <f>I10/I4</f>
        <v>2.8564951258218091E-2</v>
      </c>
      <c r="K10" s="2">
        <v>0.23372208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3446.5140458000001</v>
      </c>
      <c r="H13" s="5">
        <f>G13/G5</f>
        <v>6.3045927800179549E-2</v>
      </c>
      <c r="I13" s="1">
        <f>I14+I15</f>
        <v>241</v>
      </c>
      <c r="J13" s="5">
        <f>I13/I5</f>
        <v>5.7285476586641314E-2</v>
      </c>
      <c r="K13" s="3">
        <f>K14+K15</f>
        <v>112.77081001000001</v>
      </c>
    </row>
    <row r="14" spans="1:11" x14ac:dyDescent="0.25">
      <c r="E14" s="6" t="s">
        <v>15</v>
      </c>
      <c r="F14" s="6"/>
      <c r="G14" s="2">
        <v>3446.5140458000001</v>
      </c>
      <c r="H14" s="4">
        <f>G14/G7</f>
        <v>0.22085466472094731</v>
      </c>
      <c r="I14">
        <v>241</v>
      </c>
      <c r="J14" s="4">
        <f>I14/I7</f>
        <v>0.26483516483516484</v>
      </c>
      <c r="K14" s="2">
        <v>112.77081001000001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10550.939982809999</v>
      </c>
      <c r="H18" s="4">
        <f>G18/G5</f>
        <v>0.19300481342615944</v>
      </c>
      <c r="I18">
        <v>311</v>
      </c>
      <c r="J18" s="4">
        <f>I18/I5</f>
        <v>7.3924411694794384E-2</v>
      </c>
      <c r="K18" s="2">
        <v>7227.7124483600001</v>
      </c>
    </row>
    <row r="19" spans="2:11" x14ac:dyDescent="0.25">
      <c r="E19" s="6" t="s">
        <v>20</v>
      </c>
      <c r="F19" s="6"/>
      <c r="G19" s="2">
        <v>241.02158342000001</v>
      </c>
      <c r="H19" s="4">
        <f>G19/G5</f>
        <v>4.408927149187095E-3</v>
      </c>
      <c r="I19">
        <v>6</v>
      </c>
      <c r="J19" s="4">
        <f>I19/I5</f>
        <v>1.4261944378416924E-3</v>
      </c>
      <c r="K19" s="2">
        <v>241.02158342000001</v>
      </c>
    </row>
    <row r="20" spans="2:11" x14ac:dyDescent="0.25">
      <c r="E20" s="6" t="s">
        <v>21</v>
      </c>
      <c r="F20" s="6"/>
      <c r="G20" s="2">
        <v>43874.757856529999</v>
      </c>
      <c r="H20" s="4">
        <f>1-H18-H19</f>
        <v>0.80258625942465345</v>
      </c>
      <c r="I20">
        <v>3890</v>
      </c>
      <c r="J20" s="4">
        <f>1-J18-J19</f>
        <v>0.924649393867364</v>
      </c>
      <c r="K20" s="2">
        <v>42895.552695899998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42888.893300900003</v>
      </c>
      <c r="H22" s="4">
        <f>G22/G20</f>
        <v>0.97753002856782112</v>
      </c>
      <c r="I22">
        <v>3815</v>
      </c>
      <c r="J22" s="4">
        <f>I22/I20</f>
        <v>0.98071979434447298</v>
      </c>
      <c r="K22" s="2">
        <v>42599.567411210002</v>
      </c>
    </row>
    <row r="23" spans="2:11" x14ac:dyDescent="0.25">
      <c r="F23" t="s">
        <v>24</v>
      </c>
      <c r="G23" s="2">
        <f>G20-G22</f>
        <v>985.86455562999618</v>
      </c>
      <c r="H23" s="4">
        <f>1-H22</f>
        <v>2.2469971432178881E-2</v>
      </c>
      <c r="I23">
        <f>I20-I22</f>
        <v>75</v>
      </c>
      <c r="J23" s="4">
        <f>1-J22</f>
        <v>1.9280205655527016E-2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54423.580346759998</v>
      </c>
      <c r="H26" s="4">
        <f>G26/G5</f>
        <v>0.99555233826782785</v>
      </c>
      <c r="I26">
        <v>4193</v>
      </c>
      <c r="J26" s="4">
        <f>I26/I5</f>
        <v>0.99667221297836939</v>
      </c>
      <c r="K26" s="2">
        <v>50120.744703429998</v>
      </c>
    </row>
    <row r="27" spans="2:11" x14ac:dyDescent="0.25">
      <c r="E27" s="6" t="s">
        <v>27</v>
      </c>
      <c r="F27" s="6"/>
      <c r="G27" s="2">
        <v>243.13907599999999</v>
      </c>
      <c r="H27" s="4">
        <f>G27/G5</f>
        <v>4.4476617321721193E-3</v>
      </c>
      <c r="I27">
        <v>14</v>
      </c>
      <c r="J27" s="4">
        <f>I27/I5</f>
        <v>3.3277870216306157E-3</v>
      </c>
      <c r="K27" s="2">
        <v>243.54202425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48313.454877459997</v>
      </c>
      <c r="H4" s="5"/>
      <c r="I4" s="1">
        <v>5940</v>
      </c>
      <c r="J4" s="5"/>
      <c r="K4" s="3">
        <v>66764.091025340007</v>
      </c>
    </row>
    <row r="5" spans="1:11" x14ac:dyDescent="0.25">
      <c r="E5" s="6" t="s">
        <v>7</v>
      </c>
      <c r="F5" s="6"/>
      <c r="G5" s="2">
        <v>47463.40736646</v>
      </c>
      <c r="H5" s="4">
        <f>G5/G4</f>
        <v>0.98240557390987626</v>
      </c>
      <c r="I5">
        <v>4021</v>
      </c>
      <c r="J5" s="4">
        <f>I5/I4</f>
        <v>0.67693602693602695</v>
      </c>
      <c r="K5" s="2">
        <v>44688.2705996</v>
      </c>
    </row>
    <row r="6" spans="1:11" x14ac:dyDescent="0.25">
      <c r="F6" t="s">
        <v>8</v>
      </c>
    </row>
    <row r="7" spans="1:11" x14ac:dyDescent="0.25">
      <c r="F7" t="s">
        <v>9</v>
      </c>
      <c r="G7" s="2">
        <v>25478.848664919999</v>
      </c>
      <c r="H7" s="4">
        <f>G7/G5</f>
        <v>0.53681035725481052</v>
      </c>
      <c r="I7">
        <v>2311</v>
      </c>
      <c r="J7" s="4">
        <f>I7/I5</f>
        <v>0.57473265356876402</v>
      </c>
      <c r="K7" s="2">
        <v>22881.561532840002</v>
      </c>
    </row>
    <row r="8" spans="1:11" x14ac:dyDescent="0.25">
      <c r="F8" t="s">
        <v>10</v>
      </c>
      <c r="G8" s="2">
        <f>G5-G7</f>
        <v>21984.558701540001</v>
      </c>
      <c r="H8" s="4">
        <f>1-H7</f>
        <v>0.46318964274518948</v>
      </c>
      <c r="I8">
        <f>I5-I7</f>
        <v>1710</v>
      </c>
      <c r="J8" s="4">
        <f>1-J7</f>
        <v>0.42526734643123598</v>
      </c>
      <c r="K8" s="2">
        <f>K5-K7</f>
        <v>21806.709066759999</v>
      </c>
    </row>
    <row r="9" spans="1:11" x14ac:dyDescent="0.25">
      <c r="E9" s="6" t="s">
        <v>11</v>
      </c>
      <c r="F9" s="6"/>
      <c r="G9" s="2">
        <v>762.51796628</v>
      </c>
      <c r="H9" s="4">
        <f>1-H5-H10</f>
        <v>1.5782724878897883E-2</v>
      </c>
      <c r="I9">
        <v>1196</v>
      </c>
      <c r="J9" s="4">
        <f>1-J5-J10</f>
        <v>0.20134680134680133</v>
      </c>
      <c r="K9" s="2">
        <v>227.62554582000001</v>
      </c>
    </row>
    <row r="10" spans="1:11" x14ac:dyDescent="0.25">
      <c r="E10" s="6" t="s">
        <v>12</v>
      </c>
      <c r="F10" s="6"/>
      <c r="G10" s="2">
        <v>87.529544720000004</v>
      </c>
      <c r="H10" s="4">
        <f>G10/G4</f>
        <v>1.8117012112258558E-3</v>
      </c>
      <c r="I10">
        <v>723</v>
      </c>
      <c r="J10" s="4">
        <f>I10/I4</f>
        <v>0.12171717171717172</v>
      </c>
      <c r="K10" s="2">
        <v>21848.19487992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3198.7545329300001</v>
      </c>
      <c r="H13" s="5">
        <f>G13/G5</f>
        <v>6.7394119183916801E-2</v>
      </c>
      <c r="I13" s="1">
        <f>I14+I15</f>
        <v>286</v>
      </c>
      <c r="J13" s="5">
        <f>I13/I5</f>
        <v>7.1126585426510819E-2</v>
      </c>
      <c r="K13" s="3">
        <f>K14+K15</f>
        <v>3211.67393442</v>
      </c>
    </row>
    <row r="14" spans="1:11" x14ac:dyDescent="0.25">
      <c r="E14" s="6" t="s">
        <v>15</v>
      </c>
      <c r="F14" s="6"/>
      <c r="G14" s="2">
        <v>3198.7545329300001</v>
      </c>
      <c r="H14" s="4">
        <f>G14/G7</f>
        <v>0.12554548971179125</v>
      </c>
      <c r="I14">
        <v>280</v>
      </c>
      <c r="J14" s="4">
        <f>I14/I7</f>
        <v>0.12115967113803548</v>
      </c>
      <c r="K14" s="2">
        <v>3211.67393442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6</v>
      </c>
      <c r="J15" s="4">
        <f>I15/I8</f>
        <v>3.5087719298245615E-3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5471.7453740000001</v>
      </c>
      <c r="H18" s="4">
        <f>G18/G5</f>
        <v>0.11528345050647601</v>
      </c>
      <c r="I18">
        <v>278</v>
      </c>
      <c r="J18" s="4">
        <f>I18/I5</f>
        <v>6.9137030589405624E-2</v>
      </c>
      <c r="K18" s="2">
        <v>5023.5608563799997</v>
      </c>
    </row>
    <row r="19" spans="2:11" x14ac:dyDescent="0.25">
      <c r="E19" s="6" t="s">
        <v>20</v>
      </c>
      <c r="F19" s="6"/>
      <c r="G19" s="2">
        <v>1026.56536863</v>
      </c>
      <c r="H19" s="4">
        <f>G19/G5</f>
        <v>2.1628564521379515E-2</v>
      </c>
      <c r="I19">
        <v>20</v>
      </c>
      <c r="J19" s="4">
        <f>I19/I5</f>
        <v>4.9738870927629941E-3</v>
      </c>
      <c r="K19" s="2">
        <v>376.90676781000002</v>
      </c>
    </row>
    <row r="20" spans="2:11" x14ac:dyDescent="0.25">
      <c r="E20" s="6" t="s">
        <v>21</v>
      </c>
      <c r="F20" s="6"/>
      <c r="G20" s="2">
        <v>40965.096623830002</v>
      </c>
      <c r="H20" s="4">
        <f>1-H18-H19</f>
        <v>0.86308798497214445</v>
      </c>
      <c r="I20">
        <v>3686</v>
      </c>
      <c r="J20" s="4">
        <f>1-J18-J19</f>
        <v>0.92588908231783129</v>
      </c>
      <c r="K20" s="2">
        <v>39281.609736439998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40415.83600245</v>
      </c>
      <c r="H22" s="4">
        <f>G22/G20</f>
        <v>0.98659198521063685</v>
      </c>
      <c r="I22">
        <v>3165</v>
      </c>
      <c r="J22" s="4">
        <f>I22/I20</f>
        <v>0.85865436787845906</v>
      </c>
      <c r="K22" s="2">
        <v>38802.84812594</v>
      </c>
    </row>
    <row r="23" spans="2:11" x14ac:dyDescent="0.25">
      <c r="F23" t="s">
        <v>24</v>
      </c>
      <c r="G23" s="2">
        <f>G20-G22</f>
        <v>549.2606213800027</v>
      </c>
      <c r="H23" s="4">
        <f>1-H22</f>
        <v>1.3408014789363154E-2</v>
      </c>
      <c r="I23">
        <f>I20-I22</f>
        <v>521</v>
      </c>
      <c r="J23" s="4">
        <f>1-J22</f>
        <v>0.14134563212154094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47210.952427049997</v>
      </c>
      <c r="H26" s="4">
        <f>G26/G5</f>
        <v>0.99468106161319547</v>
      </c>
      <c r="I26">
        <v>3982</v>
      </c>
      <c r="J26" s="4">
        <f>I26/I5</f>
        <v>0.9903009201691122</v>
      </c>
      <c r="K26" s="2">
        <v>44434.052242630001</v>
      </c>
    </row>
    <row r="27" spans="2:11" x14ac:dyDescent="0.25">
      <c r="E27" s="6" t="s">
        <v>27</v>
      </c>
      <c r="F27" s="6"/>
      <c r="G27" s="2">
        <v>252.45493941000001</v>
      </c>
      <c r="H27" s="4">
        <f>G27/G5</f>
        <v>5.3189383868044249E-3</v>
      </c>
      <c r="I27">
        <v>30</v>
      </c>
      <c r="J27" s="4">
        <f>I27/I5</f>
        <v>7.4608306391444916E-3</v>
      </c>
      <c r="K27" s="2">
        <v>254.21835697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15605.34865838</v>
      </c>
    </row>
    <row r="3" spans="1:2" x14ac:dyDescent="0.25">
      <c r="A3" t="s">
        <v>32</v>
      </c>
      <c r="B3">
        <f>'NEWT - EU'!$G$8</f>
        <v>39061.370764380001</v>
      </c>
    </row>
    <row r="4" spans="1:2" x14ac:dyDescent="0.25">
      <c r="A4" t="s">
        <v>33</v>
      </c>
      <c r="B4">
        <f>'NEWT - EU'!$G$9</f>
        <v>71.292609260000006</v>
      </c>
    </row>
    <row r="5" spans="1:2" x14ac:dyDescent="0.25">
      <c r="A5" t="s">
        <v>34</v>
      </c>
      <c r="B5">
        <f>'NEWT - EU'!$G$10</f>
        <v>9.9953159999999999E-2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910</v>
      </c>
    </row>
    <row r="16" spans="1:2" x14ac:dyDescent="0.25">
      <c r="A16" t="s">
        <v>32</v>
      </c>
      <c r="B16">
        <f>'NEWT - EU'!$I$8</f>
        <v>3297</v>
      </c>
    </row>
    <row r="17" spans="1:2" x14ac:dyDescent="0.25">
      <c r="A17" t="s">
        <v>33</v>
      </c>
      <c r="B17">
        <f>'NEWT - EU'!$I$9</f>
        <v>78</v>
      </c>
    </row>
    <row r="18" spans="1:2" x14ac:dyDescent="0.25">
      <c r="A18" t="s">
        <v>34</v>
      </c>
      <c r="B18">
        <f>'NEWT - EU'!$I$10</f>
        <v>126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10550.939982809999</v>
      </c>
    </row>
    <row r="28" spans="1:2" x14ac:dyDescent="0.25">
      <c r="A28" t="s">
        <v>37</v>
      </c>
      <c r="B28">
        <f>'NEWT - EU'!$G$19</f>
        <v>241.02158342000001</v>
      </c>
    </row>
    <row r="29" spans="1:2" x14ac:dyDescent="0.25">
      <c r="A29" t="s">
        <v>38</v>
      </c>
      <c r="B29">
        <f>'NEWT - EU'!$G$22</f>
        <v>42888.893300900003</v>
      </c>
    </row>
    <row r="30" spans="1:2" x14ac:dyDescent="0.25">
      <c r="A30" t="s">
        <v>39</v>
      </c>
      <c r="B30">
        <f>'NEWT - EU'!$G$23</f>
        <v>985.86455562999618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54423.580346759998</v>
      </c>
    </row>
    <row r="41" spans="1:2" x14ac:dyDescent="0.25">
      <c r="A41" t="s">
        <v>42</v>
      </c>
      <c r="B41">
        <f>'NEWT - EU'!$G$27</f>
        <v>243.13907599999999</v>
      </c>
    </row>
    <row r="42" spans="1:2" x14ac:dyDescent="0.25">
      <c r="A42" t="s">
        <v>43</v>
      </c>
      <c r="B42">
        <f>'NEWT - EU'!$G$28</f>
        <v>0</v>
      </c>
    </row>
    <row r="43" spans="1:2" x14ac:dyDescent="0.25">
      <c r="A43" t="s">
        <v>44</v>
      </c>
      <c r="B43">
        <f>'NEWT - EU'!$G$29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2025-03-25T13:26:20Z</dcterms:created>
  <dcterms:modified xsi:type="dcterms:W3CDTF">2025-03-25T13:26:20Z</dcterms:modified>
</cp:coreProperties>
</file>