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E648FCF-8250-4E15-999E-532CBB93F898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H19" i="5"/>
  <c r="J18" i="5"/>
  <c r="J20" i="5" s="1"/>
  <c r="H18" i="5"/>
  <c r="J15" i="5"/>
  <c r="J14" i="5"/>
  <c r="H14" i="5"/>
  <c r="K13" i="5"/>
  <c r="I13" i="5"/>
  <c r="J13" i="5" s="1"/>
  <c r="H13" i="5"/>
  <c r="G13" i="5"/>
  <c r="J10" i="5"/>
  <c r="H10" i="5"/>
  <c r="J9" i="5"/>
  <c r="H9" i="5"/>
  <c r="K8" i="5"/>
  <c r="J8" i="5"/>
  <c r="I8" i="5"/>
  <c r="H8" i="5"/>
  <c r="G8" i="5"/>
  <c r="H15" i="5" s="1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H20" i="2"/>
  <c r="J19" i="2"/>
  <c r="H19" i="2"/>
  <c r="J18" i="2"/>
  <c r="J20" i="2" s="1"/>
  <c r="H18" i="2"/>
  <c r="J14" i="2"/>
  <c r="H14" i="2"/>
  <c r="K13" i="2"/>
  <c r="I13" i="2"/>
  <c r="J13" i="2" s="1"/>
  <c r="H13" i="2"/>
  <c r="G13" i="2"/>
  <c r="J10" i="2"/>
  <c r="H10" i="2"/>
  <c r="J9" i="2"/>
  <c r="K8" i="2"/>
  <c r="I8" i="2"/>
  <c r="J15" i="2" s="1"/>
  <c r="G8" i="2"/>
  <c r="B3" i="3" s="1"/>
  <c r="J7" i="2"/>
  <c r="J8" i="2" s="1"/>
  <c r="H7" i="2"/>
  <c r="H8" i="2" s="1"/>
  <c r="J5" i="2"/>
  <c r="H5" i="2"/>
  <c r="H9" i="2" s="1"/>
  <c r="B16" i="3" l="1"/>
  <c r="H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<sst xmlns="http://schemas.openxmlformats.org/spreadsheetml/2006/main" count="82" uniqueCount="45">
  <si>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26 January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</si>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</sst>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12522496.223628724</c:v>
                </c:pt>
                <c:pt idx="1">
                  <c:v>874151.35238593258</c:v>
                </c:pt>
                <c:pt idx="2">
                  <c:v>449085.912159039</c:v>
                </c:pt>
                <c:pt idx="3">
                  <c:v>388.21025478500002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4D-4648-BD31-5824B72B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423782</c:v>
                </c:pt>
                <c:pt idx="1">
                  <c:v>42128</c:v>
                </c:pt>
                <c:pt idx="2">
                  <c:v>923169</c:v>
                </c:pt>
                <c:pt idx="3">
                  <c:v>2773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E96-4C65-8182-2E7F573E0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6381848.268145429</c:v>
                </c:pt>
                <c:pt idx="1">
                  <c:v>1259501.6016214681</c:v>
                </c:pt>
                <c:pt idx="2">
                  <c:v>69038.545042138998</c:v>
                </c:pt>
                <c:pt idx="3">
                  <c:v>5686259.1612056196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895-453A-A6F5-D176E0F0C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6087589.9932088768</c:v>
                </c:pt>
                <c:pt idx="1">
                  <c:v>7300388.0060679894</c:v>
                </c:pt>
                <c:pt idx="2">
                  <c:v>8566.0336529800006</c:v>
                </c:pt>
                <c:pt idx="3">
                  <c:v>103.54308480900001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10F-4E01-953A-6BF4C2F44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13846121.69842848</v>
      </c>
      <c r="H4" s="5"/>
      <c r="I4" s="1">
        <v>1391852</v>
      </c>
      <c r="J4" s="5"/>
      <c r="K4" s="3">
        <v>1833860.8569180551</v>
      </c>
    </row>
    <row r="5" spans="1:11" x14ac:dyDescent="0.3">
      <c r="E5" s="6" t="s">
        <v>7</v>
      </c>
      <c r="F5" s="6"/>
      <c r="G5" s="2">
        <v>13396647.576014657</v>
      </c>
      <c r="H5" s="4">
        <f>G5/G4</f>
        <v>0.96753790467804146</v>
      </c>
      <c r="I5">
        <v>465910</v>
      </c>
      <c r="J5" s="4">
        <f>I5/I4</f>
        <v>0.33474105005417243</v>
      </c>
      <c r="K5" s="2">
        <v>1735810.740252611</v>
      </c>
    </row>
    <row r="6" spans="1:11" x14ac:dyDescent="0.3">
      <c r="F6" t="s">
        <v>8</v>
      </c>
    </row>
    <row r="7" spans="1:11" x14ac:dyDescent="0.3">
      <c r="F7" t="s">
        <v>9</v>
      </c>
      <c r="G7" s="2">
        <v>12522496.223628724</v>
      </c>
      <c r="H7" s="4">
        <f>G7/G5</f>
        <v>0.93474849977012064</v>
      </c>
      <c r="I7">
        <v>423782</v>
      </c>
      <c r="J7" s="4">
        <f>I7/I5</f>
        <v>0.90957910326028635</v>
      </c>
      <c r="K7" s="2">
        <v>1489368.685579496</v>
      </c>
    </row>
    <row r="8" spans="1:11" x14ac:dyDescent="0.3">
      <c r="F8" t="s">
        <v>10</v>
      </c>
      <c r="G8" s="2">
        <f>G5-G7</f>
        <v>874151.35238593258</v>
      </c>
      <c r="H8" s="4">
        <f>1-H7</f>
        <v>6.5251500229879356E-2</v>
      </c>
      <c r="I8">
        <f>I5-I7</f>
        <v>42128</v>
      </c>
      <c r="J8" s="4">
        <f>1-J7</f>
        <v>9.0420896739713652E-2</v>
      </c>
      <c r="K8" s="2">
        <f>K5-K7</f>
        <v>246442.05467311502</v>
      </c>
    </row>
    <row r="9" spans="1:11" x14ac:dyDescent="0.3">
      <c r="E9" s="6" t="s">
        <v>11</v>
      </c>
      <c r="F9" s="6"/>
      <c r="G9" s="2">
        <v>449085.912159039</v>
      </c>
      <c r="H9" s="4">
        <f>1-H5-H10</f>
        <v>3.2434057849571665E-2</v>
      </c>
      <c r="I9">
        <v>923169</v>
      </c>
      <c r="J9" s="4">
        <f>1-J5-J10</f>
        <v>0.66326664041866523</v>
      </c>
      <c r="K9" s="2">
        <v>97355.123164945995</v>
      </c>
    </row>
    <row r="10" spans="1:11" x14ac:dyDescent="0.3">
      <c r="E10" s="6" t="s">
        <v>12</v>
      </c>
      <c r="F10" s="6"/>
      <c r="G10" s="2">
        <v>388.21025478500002</v>
      </c>
      <c r="H10" s="4">
        <f>G10/G4</f>
        <v>2.8037472386875052E-5</v>
      </c>
      <c r="I10">
        <v>2773</v>
      </c>
      <c r="J10" s="4">
        <f>I10/I4</f>
        <v>1.9923095271623709E-3</v>
      </c>
      <c r="K10" s="2">
        <v>694.993500498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7117103.4805361731</v>
      </c>
      <c r="H13" s="5">
        <f>G13/G5</f>
        <v>0.53126003652425902</v>
      </c>
      <c r="I13" s="1">
        <f>I14+I15</f>
        <v>278643</v>
      </c>
      <c r="J13" s="5">
        <f>I13/I5</f>
        <v>0.59806185744027818</v>
      </c>
      <c r="K13" s="3">
        <f>K14+K15</f>
        <v>213421.956708051</v>
      </c>
    </row>
    <row r="14" spans="1:11" x14ac:dyDescent="0.3">
      <c r="E14" s="6" t="s">
        <v>15</v>
      </c>
      <c r="F14" s="6"/>
      <c r="G14" s="2">
        <v>6641146.9058898883</v>
      </c>
      <c r="H14" s="4">
        <f>G14/G7</f>
        <v>0.53033730554126213</v>
      </c>
      <c r="I14">
        <v>253961</v>
      </c>
      <c r="J14" s="4">
        <f>I14/I7</f>
        <v>0.59927273928576485</v>
      </c>
      <c r="K14" s="2">
        <v>222431.082951733</v>
      </c>
    </row>
    <row r="15" spans="1:11" x14ac:dyDescent="0.3">
      <c r="E15" s="6" t="s">
        <v>16</v>
      </c>
      <c r="F15" s="6"/>
      <c r="G15" s="2">
        <v>475956.57464628498</v>
      </c>
      <c r="H15" s="4">
        <f>G15/G8</f>
        <v>0.54447845141141304</v>
      </c>
      <c r="I15">
        <v>24682</v>
      </c>
      <c r="J15" s="4">
        <f>I15/I8</f>
        <v>0.58588112419293581</v>
      </c>
      <c r="K15" s="2">
        <v>-9009.1262436819998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6381848.268145429</v>
      </c>
      <c r="H18" s="4">
        <f>G18/G5</f>
        <v>0.4763765137459825</v>
      </c>
      <c r="I18">
        <v>257195</v>
      </c>
      <c r="J18" s="4">
        <f>I18/I5</f>
        <v>0.55202721555665257</v>
      </c>
      <c r="K18" s="2">
        <v>189586.13068975401</v>
      </c>
    </row>
    <row r="19" spans="2:11" x14ac:dyDescent="0.3">
      <c r="E19" s="6" t="s">
        <v>20</v>
      </c>
      <c r="F19" s="6"/>
      <c r="G19" s="2">
        <v>1259501.6016214681</v>
      </c>
      <c r="H19" s="4">
        <f>G19/G5</f>
        <v>9.4016177888897989E-2</v>
      </c>
      <c r="I19">
        <v>25562</v>
      </c>
      <c r="J19" s="4">
        <f>I19/I5</f>
        <v>5.4864673434783545E-2</v>
      </c>
      <c r="K19" s="2">
        <v>191784.82559762301</v>
      </c>
    </row>
    <row r="20" spans="2:11" x14ac:dyDescent="0.3">
      <c r="E20" s="6" t="s">
        <v>21</v>
      </c>
      <c r="F20" s="6"/>
      <c r="G20" s="2">
        <v>5755297.7062477581</v>
      </c>
      <c r="H20" s="4">
        <f>1-H18-H19</f>
        <v>0.42960730836511946</v>
      </c>
      <c r="I20">
        <v>183153</v>
      </c>
      <c r="J20" s="4">
        <f>1-J18-J19</f>
        <v>0.39310811100856391</v>
      </c>
      <c r="K20" s="2">
        <v>1354439.7839652339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69038.545042138998</v>
      </c>
      <c r="H22" s="4">
        <f>G22/G20</f>
        <v>1.1995651409516674E-2</v>
      </c>
      <c r="I22">
        <v>8991</v>
      </c>
      <c r="J22" s="4">
        <f>I22/I20</f>
        <v>4.9090104994185188E-2</v>
      </c>
      <c r="K22" s="2">
        <v>49347.859677248998</v>
      </c>
    </row>
    <row r="23" spans="2:11" x14ac:dyDescent="0.3">
      <c r="F23" t="s">
        <v>24</v>
      </c>
      <c r="G23" s="2">
        <f>G20-G22</f>
        <v>5686259.1612056196</v>
      </c>
      <c r="H23" s="4">
        <f>1-H22</f>
        <v>0.98800434859048336</v>
      </c>
      <c r="I23">
        <f>I20-I22</f>
        <v>174162</v>
      </c>
      <c r="J23" s="4">
        <f>1-J22</f>
        <v>0.9509098950058148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6087589.9932088768</v>
      </c>
      <c r="H26" s="4">
        <f>G26/G5</f>
        <v>0.45441144574916575</v>
      </c>
      <c r="I26">
        <v>234063</v>
      </c>
      <c r="J26" s="4">
        <f>I26/I5</f>
        <v>0.50237814170118689</v>
      </c>
      <c r="K26" s="2">
        <v>394855.72250273702</v>
      </c>
    </row>
    <row r="27" spans="2:11" x14ac:dyDescent="0.3">
      <c r="E27" s="6" t="s">
        <v>27</v>
      </c>
      <c r="F27" s="6"/>
      <c r="G27" s="2">
        <v>7300388.0060679894</v>
      </c>
      <c r="H27" s="4">
        <f>G27/G5</f>
        <v>0.54494140900881771</v>
      </c>
      <c r="I27">
        <v>231569</v>
      </c>
      <c r="J27" s="4">
        <f>I27/I5</f>
        <v>0.4970251765362409</v>
      </c>
      <c r="K27" s="2">
        <v>1326039.2869060519</v>
      </c>
    </row>
    <row r="28" spans="2:11" x14ac:dyDescent="0.3">
      <c r="E28" s="6" t="s">
        <v>28</v>
      </c>
      <c r="F28" s="6"/>
      <c r="G28" s="2">
        <v>8566.0336529800006</v>
      </c>
      <c r="H28" s="4">
        <f>G28/G5</f>
        <v>6.3941621247965189E-4</v>
      </c>
      <c r="I28">
        <v>274</v>
      </c>
      <c r="J28" s="4">
        <f>I28/I5</f>
        <v>5.8809641347041272E-4</v>
      </c>
      <c r="K28" s="2">
        <v>14915.730843822001</v>
      </c>
    </row>
    <row r="29" spans="2:11" x14ac:dyDescent="0.3">
      <c r="E29" s="6" t="s">
        <v>29</v>
      </c>
      <c r="F29" s="6"/>
      <c r="G29" s="2">
        <v>103.54308480900001</v>
      </c>
      <c r="H29" s="4">
        <f>G29/G5</f>
        <v>7.7290295367912376E-6</v>
      </c>
      <c r="I29">
        <v>4</v>
      </c>
      <c r="J29" s="4">
        <f>I29/I5</f>
        <v>8.5853491017578505E-6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14448760.941518184</v>
      </c>
      <c r="H4" s="5"/>
      <c r="I4" s="1">
        <v>3019486</v>
      </c>
      <c r="J4" s="5"/>
      <c r="K4" s="3">
        <v>173697601.47634912</v>
      </c>
    </row>
    <row r="5" spans="1:11" x14ac:dyDescent="0.3">
      <c r="E5" s="6" t="s">
        <v>7</v>
      </c>
      <c r="F5" s="6"/>
      <c r="G5" s="2">
        <v>12274820.137741569</v>
      </c>
      <c r="H5" s="4">
        <f>G5/G4</f>
        <v>0.84954136810929959</v>
      </c>
      <c r="I5">
        <v>449515</v>
      </c>
      <c r="J5" s="4">
        <f>I5/I4</f>
        <v>0.14887136419907229</v>
      </c>
      <c r="K5" s="2">
        <v>5064428.2525810516</v>
      </c>
    </row>
    <row r="6" spans="1:11" x14ac:dyDescent="0.3">
      <c r="F6" t="s">
        <v>8</v>
      </c>
    </row>
    <row r="7" spans="1:11" x14ac:dyDescent="0.3">
      <c r="F7" t="s">
        <v>9</v>
      </c>
      <c r="G7" s="2">
        <v>11294036.122410245</v>
      </c>
      <c r="H7" s="4">
        <f>G7/G5</f>
        <v>0.92009789110345552</v>
      </c>
      <c r="I7">
        <v>408874</v>
      </c>
      <c r="J7" s="4">
        <f>I7/I5</f>
        <v>0.90958922394135899</v>
      </c>
      <c r="K7" s="2">
        <v>4735533.5870653912</v>
      </c>
    </row>
    <row r="8" spans="1:11" x14ac:dyDescent="0.3">
      <c r="F8" t="s">
        <v>10</v>
      </c>
      <c r="G8" s="2">
        <f>G5-G7</f>
        <v>980784.01533132419</v>
      </c>
      <c r="H8" s="4">
        <f>1-H7</f>
        <v>7.9902108896544477E-2</v>
      </c>
      <c r="I8">
        <f>I5-I7</f>
        <v>40641</v>
      </c>
      <c r="J8" s="4">
        <f>1-J7</f>
        <v>9.0410776058641007E-2</v>
      </c>
      <c r="K8" s="2">
        <f>K5-K7</f>
        <v>328894.66551566031</v>
      </c>
    </row>
    <row r="9" spans="1:11" x14ac:dyDescent="0.3">
      <c r="E9" s="6" t="s">
        <v>11</v>
      </c>
      <c r="F9" s="6"/>
      <c r="G9" s="2">
        <v>2041699.7675358029</v>
      </c>
      <c r="H9" s="4">
        <f>1-H5-H10</f>
        <v>0.14130621828402087</v>
      </c>
      <c r="I9">
        <v>2054706</v>
      </c>
      <c r="J9" s="4">
        <f>1-J5-J10</f>
        <v>0.68048204230786302</v>
      </c>
      <c r="K9" s="2">
        <v>168087831.58848777</v>
      </c>
    </row>
    <row r="10" spans="1:11" x14ac:dyDescent="0.3">
      <c r="E10" s="6" t="s">
        <v>12</v>
      </c>
      <c r="F10" s="6"/>
      <c r="G10" s="2">
        <v>132241.03624081099</v>
      </c>
      <c r="H10" s="4">
        <f>G10/G4</f>
        <v>9.1524136066795467E-3</v>
      </c>
      <c r="I10">
        <v>515265</v>
      </c>
      <c r="J10" s="4">
        <f>I10/I4</f>
        <v>0.17064659349306471</v>
      </c>
      <c r="K10" s="2">
        <v>545341.63528030901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5548024.1320502143</v>
      </c>
      <c r="H13" s="5">
        <f>G13/G5</f>
        <v>0.45198414883421578</v>
      </c>
      <c r="I13" s="1">
        <f>I14+I15</f>
        <v>177020</v>
      </c>
      <c r="J13" s="5">
        <f>I13/I5</f>
        <v>0.39380220904752899</v>
      </c>
      <c r="K13" s="3">
        <f>K14+K15</f>
        <v>1343311.4850622471</v>
      </c>
    </row>
    <row r="14" spans="1:11" x14ac:dyDescent="0.3">
      <c r="E14" s="6" t="s">
        <v>15</v>
      </c>
      <c r="F14" s="6"/>
      <c r="G14" s="2">
        <v>5228049.5590011096</v>
      </c>
      <c r="H14" s="4">
        <f>G14/G7</f>
        <v>0.46290356275975841</v>
      </c>
      <c r="I14">
        <v>162005</v>
      </c>
      <c r="J14" s="4">
        <f>I14/I7</f>
        <v>0.39622230809491432</v>
      </c>
      <c r="K14" s="2">
        <v>1313130.5553194941</v>
      </c>
    </row>
    <row r="15" spans="1:11" x14ac:dyDescent="0.3">
      <c r="E15" s="6" t="s">
        <v>16</v>
      </c>
      <c r="F15" s="6"/>
      <c r="G15" s="2">
        <v>319974.57304910501</v>
      </c>
      <c r="H15" s="4">
        <f>G15/G8</f>
        <v>0.32624366633974206</v>
      </c>
      <c r="I15">
        <v>15015</v>
      </c>
      <c r="J15" s="4">
        <f>I15/I8</f>
        <v>0.36945449176939543</v>
      </c>
      <c r="K15" s="2">
        <v>30180.929742753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4808142.7199051781</v>
      </c>
      <c r="H18" s="4">
        <f>G18/G5</f>
        <v>0.3917077941632327</v>
      </c>
      <c r="I18">
        <v>170460</v>
      </c>
      <c r="J18" s="4">
        <f>I18/I5</f>
        <v>0.37920870271292395</v>
      </c>
      <c r="K18" s="2">
        <v>1179981.6834491489</v>
      </c>
    </row>
    <row r="19" spans="2:11" x14ac:dyDescent="0.3">
      <c r="E19" s="6" t="s">
        <v>20</v>
      </c>
      <c r="F19" s="6"/>
      <c r="G19" s="2">
        <v>1014944.289861407</v>
      </c>
      <c r="H19" s="4">
        <f>G19/G5</f>
        <v>8.2685064096437791E-2</v>
      </c>
      <c r="I19">
        <v>26566</v>
      </c>
      <c r="J19" s="4">
        <f>I19/I5</f>
        <v>5.9099251415414389E-2</v>
      </c>
      <c r="K19" s="2">
        <v>493649.941809699</v>
      </c>
    </row>
    <row r="20" spans="2:11" x14ac:dyDescent="0.3">
      <c r="E20" s="6" t="s">
        <v>21</v>
      </c>
      <c r="F20" s="6"/>
      <c r="G20" s="2">
        <v>6451733.1279749852</v>
      </c>
      <c r="H20" s="4">
        <f>1-H18-H19</f>
        <v>0.52560714174032941</v>
      </c>
      <c r="I20">
        <v>252453</v>
      </c>
      <c r="J20" s="4">
        <f>1-J18-J19</f>
        <v>0.56169204587166166</v>
      </c>
      <c r="K20" s="2">
        <v>3380406.8713489841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260094.887570969</v>
      </c>
      <c r="H22" s="4">
        <f>G22/G20</f>
        <v>4.031395632953054E-2</v>
      </c>
      <c r="I22">
        <v>20675</v>
      </c>
      <c r="J22" s="4">
        <f>I22/I20</f>
        <v>8.1896432207183123E-2</v>
      </c>
      <c r="K22" s="2">
        <v>693886.20798557496</v>
      </c>
    </row>
    <row r="23" spans="2:11" x14ac:dyDescent="0.3">
      <c r="F23" t="s">
        <v>24</v>
      </c>
      <c r="G23" s="2">
        <f>G20-G22</f>
        <v>6191638.2404040163</v>
      </c>
      <c r="H23" s="4">
        <f>1-H22</f>
        <v>0.9596860436704695</v>
      </c>
      <c r="I23">
        <f>I20-I22</f>
        <v>231778</v>
      </c>
      <c r="J23" s="4">
        <f>1-J22</f>
        <v>0.91810356779281688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6266456.6810100144</v>
      </c>
      <c r="H26" s="4">
        <f>G26/G5</f>
        <v>0.5105131163382548</v>
      </c>
      <c r="I26">
        <v>227271</v>
      </c>
      <c r="J26" s="4">
        <f>I26/I5</f>
        <v>0.50559158203841914</v>
      </c>
      <c r="K26" s="2">
        <v>2951042.4294250789</v>
      </c>
    </row>
    <row r="27" spans="2:11" x14ac:dyDescent="0.3">
      <c r="E27" s="6" t="s">
        <v>27</v>
      </c>
      <c r="F27" s="6"/>
      <c r="G27" s="2">
        <v>5974487.415944797</v>
      </c>
      <c r="H27" s="4">
        <f>G27/G5</f>
        <v>0.486727084299586</v>
      </c>
      <c r="I27">
        <v>221114</v>
      </c>
      <c r="J27" s="4">
        <f>I27/I5</f>
        <v>0.49189459751065034</v>
      </c>
      <c r="K27" s="2">
        <v>2098973.5879252371</v>
      </c>
    </row>
    <row r="28" spans="2:11" x14ac:dyDescent="0.3">
      <c r="E28" s="6" t="s">
        <v>28</v>
      </c>
      <c r="F28" s="6"/>
      <c r="G28" s="2">
        <v>30164.447648025001</v>
      </c>
      <c r="H28" s="4">
        <f>G28/G5</f>
        <v>2.4574248184116303E-3</v>
      </c>
      <c r="I28">
        <v>941</v>
      </c>
      <c r="J28" s="4">
        <f>I28/I5</f>
        <v>2.0933672958633191E-3</v>
      </c>
      <c r="K28" s="2">
        <v>11561.902147221001</v>
      </c>
    </row>
    <row r="29" spans="2:11" x14ac:dyDescent="0.3">
      <c r="E29" s="6" t="s">
        <v>29</v>
      </c>
      <c r="F29" s="6"/>
      <c r="G29" s="2">
        <v>3711.5931387340001</v>
      </c>
      <c r="H29" s="4">
        <f>G29/G5</f>
        <v>3.0237454374764403E-4</v>
      </c>
      <c r="I29">
        <v>181</v>
      </c>
      <c r="J29" s="4">
        <f>I29/I5</f>
        <v>4.026561961224876E-4</v>
      </c>
      <c r="K29" s="2">
        <v>2848.4272225049999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12522496.223628724</v>
      </c>
    </row>
    <row r="3" spans="1:2" x14ac:dyDescent="0.3">
      <c r="A3" t="s">
        <v>32</v>
      </c>
      <c r="B3">
        <f>'NEWT - EU'!$G$8</f>
        <v>874151.35238593258</v>
      </c>
    </row>
    <row r="4" spans="1:2" x14ac:dyDescent="0.3">
      <c r="A4" t="s">
        <v>33</v>
      </c>
      <c r="B4">
        <f>'NEWT - EU'!$G$9</f>
        <v>449085.912159039</v>
      </c>
    </row>
    <row r="5" spans="1:2" x14ac:dyDescent="0.3">
      <c r="A5" t="s">
        <v>34</v>
      </c>
      <c r="B5">
        <f>'NEWT - EU'!$G$10</f>
        <v>388.21025478500002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423782</v>
      </c>
    </row>
    <row r="16" spans="1:2" x14ac:dyDescent="0.3">
      <c r="A16" t="s">
        <v>32</v>
      </c>
      <c r="B16">
        <f>'NEWT - EU'!$I$8</f>
        <v>42128</v>
      </c>
    </row>
    <row r="17" spans="1:2" x14ac:dyDescent="0.3">
      <c r="A17" t="s">
        <v>33</v>
      </c>
      <c r="B17">
        <f>'NEWT - EU'!$I$9</f>
        <v>923169</v>
      </c>
    </row>
    <row r="18" spans="1:2" x14ac:dyDescent="0.3">
      <c r="A18" t="s">
        <v>34</v>
      </c>
      <c r="B18">
        <f>'NEWT - EU'!$I$10</f>
        <v>2773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6381848.268145429</v>
      </c>
    </row>
    <row r="28" spans="1:2" x14ac:dyDescent="0.3">
      <c r="A28" t="s">
        <v>37</v>
      </c>
      <c r="B28">
        <f>'NEWT - EU'!$G$19</f>
        <v>1259501.6016214681</v>
      </c>
    </row>
    <row r="29" spans="1:2" x14ac:dyDescent="0.3">
      <c r="A29" t="s">
        <v>38</v>
      </c>
      <c r="B29">
        <f>'NEWT - EU'!$G$22</f>
        <v>69038.545042138998</v>
      </c>
    </row>
    <row r="30" spans="1:2" x14ac:dyDescent="0.3">
      <c r="A30" t="s">
        <v>39</v>
      </c>
      <c r="B30">
        <f>'NEWT - EU'!$G$23</f>
        <v>5686259.1612056196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6087589.9932088768</v>
      </c>
    </row>
    <row r="41" spans="1:2" x14ac:dyDescent="0.3">
      <c r="A41" t="s">
        <v>42</v>
      </c>
      <c r="B41">
        <f>'NEWT - EU'!$G$27</f>
        <v>7300388.0060679894</v>
      </c>
    </row>
    <row r="42" spans="1:2" x14ac:dyDescent="0.3">
      <c r="A42" t="s">
        <v>43</v>
      </c>
      <c r="B42">
        <f>'NEWT - EU'!$G$28</f>
        <v>8566.0336529800006</v>
      </c>
    </row>
    <row r="43" spans="1:2" x14ac:dyDescent="0.3">
      <c r="A43" t="s">
        <v>44</v>
      </c>
      <c r="B43">
        <f>'NEWT - EU'!$G$29</f>
        <v>103.54308480900001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2024-02-02T10:15:31Z</dcterms:created>
  <dcterms:modified xsi:type="dcterms:W3CDTF">2024-02-02T10:15:31Z</dcterms:modified>
</cp:coreProperties>
</file>