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DD4C4ECF-B00F-418F-954C-567F6BA3CDA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3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J19" i="5"/>
  <c r="H19" i="5"/>
  <c r="J18" i="5"/>
  <c r="J20" i="5" s="1"/>
  <c r="H18" i="5"/>
  <c r="H20" i="5" s="1"/>
  <c r="J14" i="5"/>
  <c r="H14" i="5"/>
  <c r="K13" i="5"/>
  <c r="J13" i="5"/>
  <c r="I13" i="5"/>
  <c r="G13" i="5"/>
  <c r="H13" i="5" s="1"/>
  <c r="J10" i="5"/>
  <c r="H10" i="5"/>
  <c r="K8" i="5"/>
  <c r="I8" i="5"/>
  <c r="J15" i="5" s="1"/>
  <c r="H8" i="5"/>
  <c r="G8" i="5"/>
  <c r="H15" i="5" s="1"/>
  <c r="J7" i="5"/>
  <c r="J8" i="5" s="1"/>
  <c r="H7" i="5"/>
  <c r="J5" i="5"/>
  <c r="J9" i="5" s="1"/>
  <c r="H5" i="5"/>
  <c r="H9" i="5" s="1"/>
  <c r="J29" i="2"/>
  <c r="H29" i="2"/>
  <c r="J28" i="2"/>
  <c r="H28" i="2"/>
  <c r="J27" i="2"/>
  <c r="H27" i="2"/>
  <c r="J26" i="2"/>
  <c r="H26" i="2"/>
  <c r="J23" i="2"/>
  <c r="I23" i="2"/>
  <c r="G23" i="2"/>
  <c r="J22" i="2"/>
  <c r="H22" i="2"/>
  <c r="H23" i="2" s="1"/>
  <c r="J19" i="2"/>
  <c r="H19" i="2"/>
  <c r="J18" i="2"/>
  <c r="J20" i="2" s="1"/>
  <c r="H18" i="2"/>
  <c r="H20" i="2" s="1"/>
  <c r="J15" i="2"/>
  <c r="J14" i="2"/>
  <c r="H14" i="2"/>
  <c r="K13" i="2"/>
  <c r="J13" i="2"/>
  <c r="I13" i="2"/>
  <c r="H13" i="2"/>
  <c r="G13" i="2"/>
  <c r="J10" i="2"/>
  <c r="H10" i="2"/>
  <c r="H9" i="2" s="1"/>
  <c r="J9" i="2"/>
  <c r="K8" i="2"/>
  <c r="J8" i="2"/>
  <c r="I8" i="2"/>
  <c r="B16" i="3" s="1"/>
  <c r="G8" i="2"/>
  <c r="B3" i="3" s="1"/>
  <c r="J7" i="2"/>
  <c r="H7" i="2"/>
  <c r="H8" i="2" s="1"/>
  <c r="J5" i="2"/>
  <c r="H5" i="2"/>
  <c r="H15" i="2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<sst xmlns="http://schemas.openxmlformats.org/spreadsheetml/2006/main" count="82" uniqueCount="45">
  <si>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29 March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</si>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</sst>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11371082.403527148</c:v>
                </c:pt>
                <c:pt idx="1">
                  <c:v>590099.70662225597</c:v>
                </c:pt>
                <c:pt idx="2">
                  <c:v>380337.99946689501</c:v>
                </c:pt>
                <c:pt idx="3">
                  <c:v>201.18355139299999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EDE-41C3-B058-796C760B1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391604</c:v>
                </c:pt>
                <c:pt idx="1">
                  <c:v>19318</c:v>
                </c:pt>
                <c:pt idx="2">
                  <c:v>1001372</c:v>
                </c:pt>
                <c:pt idx="3">
                  <c:v>2266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598-4817-8F83-B12286AA7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5821174.3350325935</c:v>
                </c:pt>
                <c:pt idx="1">
                  <c:v>1037938.301501781</c:v>
                </c:pt>
                <c:pt idx="2">
                  <c:v>81264.346219603001</c:v>
                </c:pt>
                <c:pt idx="3">
                  <c:v>5020805.1273954259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CD4-45BF-8054-0D43DAC26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5626551.1260535819</c:v>
                </c:pt>
                <c:pt idx="1">
                  <c:v>6328745.5411073947</c:v>
                </c:pt>
                <c:pt idx="2">
                  <c:v>5837.0075767300004</c:v>
                </c:pt>
                <c:pt idx="3">
                  <c:v>48.435411696000003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C23-46D4-A64D-B7EA4D3B4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12341721.293167692</v>
      </c>
      <c r="H4" s="5"/>
      <c r="I4" s="1">
        <v>1414560</v>
      </c>
      <c r="J4" s="5"/>
      <c r="K4" s="3">
        <v>1617485.961425028</v>
      </c>
    </row>
    <row r="5" spans="1:11" x14ac:dyDescent="0.3">
      <c r="E5" s="6" t="s">
        <v>7</v>
      </c>
      <c r="F5" s="6"/>
      <c r="G5" s="2">
        <v>11961182.110149404</v>
      </c>
      <c r="H5" s="4">
        <f>G5/G4</f>
        <v>0.96916644169975286</v>
      </c>
      <c r="I5">
        <v>410922</v>
      </c>
      <c r="J5" s="4">
        <f>I5/I4</f>
        <v>0.29049457074991519</v>
      </c>
      <c r="K5" s="2">
        <v>1500351.7833665281</v>
      </c>
    </row>
    <row r="6" spans="1:11" x14ac:dyDescent="0.3">
      <c r="F6" t="s">
        <v>8</v>
      </c>
    </row>
    <row r="7" spans="1:11" x14ac:dyDescent="0.3">
      <c r="F7" t="s">
        <v>9</v>
      </c>
      <c r="G7" s="2">
        <v>11371082.403527148</v>
      </c>
      <c r="H7" s="4">
        <f>G7/G5</f>
        <v>0.95066543580826013</v>
      </c>
      <c r="I7">
        <v>391604</v>
      </c>
      <c r="J7" s="4">
        <f>I7/I5</f>
        <v>0.95298864504699188</v>
      </c>
      <c r="K7" s="2">
        <v>1341996.2442944469</v>
      </c>
    </row>
    <row r="8" spans="1:11" x14ac:dyDescent="0.3">
      <c r="F8" t="s">
        <v>10</v>
      </c>
      <c r="G8" s="2">
        <f>G5-G7</f>
        <v>590099.70662225597</v>
      </c>
      <c r="H8" s="4">
        <f>1-H7</f>
        <v>4.9334564191739871E-2</v>
      </c>
      <c r="I8">
        <f>I5-I7</f>
        <v>19318</v>
      </c>
      <c r="J8" s="4">
        <f>1-J7</f>
        <v>4.7011354953008122E-2</v>
      </c>
      <c r="K8" s="2">
        <f>K5-K7</f>
        <v>158355.53907208121</v>
      </c>
    </row>
    <row r="9" spans="1:11" x14ac:dyDescent="0.3">
      <c r="E9" s="6" t="s">
        <v>11</v>
      </c>
      <c r="F9" s="6"/>
      <c r="G9" s="2">
        <v>380337.99946689501</v>
      </c>
      <c r="H9" s="4">
        <f>1-H5-H10</f>
        <v>3.0817257206857167E-2</v>
      </c>
      <c r="I9">
        <v>1001372</v>
      </c>
      <c r="J9" s="4">
        <f>1-J5-J10</f>
        <v>0.70790351770161752</v>
      </c>
      <c r="K9" s="2">
        <v>116101.173608292</v>
      </c>
    </row>
    <row r="10" spans="1:11" x14ac:dyDescent="0.3">
      <c r="E10" s="6" t="s">
        <v>12</v>
      </c>
      <c r="F10" s="6"/>
      <c r="G10" s="2">
        <v>201.18355139299999</v>
      </c>
      <c r="H10" s="4">
        <f>G10/G4</f>
        <v>1.6301093389977465E-5</v>
      </c>
      <c r="I10">
        <v>2266</v>
      </c>
      <c r="J10" s="4">
        <f>I10/I4</f>
        <v>1.601911548467368E-3</v>
      </c>
      <c r="K10" s="2">
        <v>1033.004450208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6299695.0658186674</v>
      </c>
      <c r="H13" s="5">
        <f>G13/G5</f>
        <v>0.52667830050620135</v>
      </c>
      <c r="I13" s="1">
        <f>I14+I15</f>
        <v>247270</v>
      </c>
      <c r="J13" s="5">
        <f>I13/I5</f>
        <v>0.60174436997775738</v>
      </c>
      <c r="K13" s="3">
        <f>K14+K15</f>
        <v>243107.26796150499</v>
      </c>
    </row>
    <row r="14" spans="1:11" x14ac:dyDescent="0.3">
      <c r="E14" s="6" t="s">
        <v>15</v>
      </c>
      <c r="F14" s="6"/>
      <c r="G14" s="2">
        <v>6204384.3154956708</v>
      </c>
      <c r="H14" s="4">
        <f>G14/G7</f>
        <v>0.545628295998555</v>
      </c>
      <c r="I14">
        <v>243873</v>
      </c>
      <c r="J14" s="4">
        <f>I14/I7</f>
        <v>0.62275410874250514</v>
      </c>
      <c r="K14" s="2">
        <v>236234.55668027099</v>
      </c>
    </row>
    <row r="15" spans="1:11" x14ac:dyDescent="0.3">
      <c r="E15" s="6" t="s">
        <v>16</v>
      </c>
      <c r="F15" s="6"/>
      <c r="G15" s="2">
        <v>95310.750322997003</v>
      </c>
      <c r="H15" s="4">
        <f>G15/G8</f>
        <v>0.16151634927690084</v>
      </c>
      <c r="I15">
        <v>3397</v>
      </c>
      <c r="J15" s="4">
        <f>I15/I8</f>
        <v>0.17584636090692618</v>
      </c>
      <c r="K15" s="2">
        <v>6872.7112812340001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5821174.3350325935</v>
      </c>
      <c r="H18" s="4">
        <f>G18/G5</f>
        <v>0.48667216011142922</v>
      </c>
      <c r="I18">
        <v>232641</v>
      </c>
      <c r="J18" s="4">
        <f>I18/I5</f>
        <v>0.56614393972578736</v>
      </c>
      <c r="K18" s="2">
        <v>251136.732715772</v>
      </c>
    </row>
    <row r="19" spans="2:11" x14ac:dyDescent="0.3">
      <c r="E19" s="6" t="s">
        <v>20</v>
      </c>
      <c r="F19" s="6"/>
      <c r="G19" s="2">
        <v>1037938.301501781</v>
      </c>
      <c r="H19" s="4">
        <f>G19/G5</f>
        <v>8.6775562142897292E-2</v>
      </c>
      <c r="I19">
        <v>19729</v>
      </c>
      <c r="J19" s="4">
        <f>I19/I5</f>
        <v>4.8011544770053684E-2</v>
      </c>
      <c r="K19" s="2">
        <v>92334.366022261005</v>
      </c>
    </row>
    <row r="20" spans="2:11" x14ac:dyDescent="0.3">
      <c r="E20" s="6" t="s">
        <v>21</v>
      </c>
      <c r="F20" s="6"/>
      <c r="G20" s="2">
        <v>5102069.4736150289</v>
      </c>
      <c r="H20" s="4">
        <f>1-H18-H19</f>
        <v>0.4265522777456735</v>
      </c>
      <c r="I20">
        <v>158552</v>
      </c>
      <c r="J20" s="4">
        <f>1-J18-J19</f>
        <v>0.38584451550415894</v>
      </c>
      <c r="K20" s="2">
        <v>1156880.684628495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81264.346219603001</v>
      </c>
      <c r="H22" s="4">
        <f>G22/G20</f>
        <v>1.5927722395756367E-2</v>
      </c>
      <c r="I22">
        <v>8380</v>
      </c>
      <c r="J22" s="4">
        <f>I22/I20</f>
        <v>5.285332256925173E-2</v>
      </c>
      <c r="K22" s="2">
        <v>37907.713058439003</v>
      </c>
    </row>
    <row r="23" spans="2:11" x14ac:dyDescent="0.3">
      <c r="F23" t="s">
        <v>24</v>
      </c>
      <c r="G23" s="2">
        <f>G20-G22</f>
        <v>5020805.1273954259</v>
      </c>
      <c r="H23" s="4">
        <f>1-H22</f>
        <v>0.98407227760424365</v>
      </c>
      <c r="I23">
        <f>I20-I22</f>
        <v>150172</v>
      </c>
      <c r="J23" s="4">
        <f>1-J22</f>
        <v>0.94714667743074832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5626551.1260535819</v>
      </c>
      <c r="H26" s="4">
        <f>G26/G5</f>
        <v>0.47040092477810308</v>
      </c>
      <c r="I26">
        <v>214080</v>
      </c>
      <c r="J26" s="4">
        <f>I26/I5</f>
        <v>0.52097478353556148</v>
      </c>
      <c r="K26" s="2">
        <v>536900.73005289398</v>
      </c>
    </row>
    <row r="27" spans="2:11" x14ac:dyDescent="0.3">
      <c r="E27" s="6" t="s">
        <v>27</v>
      </c>
      <c r="F27" s="6"/>
      <c r="G27" s="2">
        <v>6328745.5411073947</v>
      </c>
      <c r="H27" s="4">
        <f>G27/G5</f>
        <v>0.52910702995962866</v>
      </c>
      <c r="I27">
        <v>196686</v>
      </c>
      <c r="J27" s="4">
        <f>I27/I5</f>
        <v>0.47864558237329713</v>
      </c>
      <c r="K27" s="2">
        <v>963438.61331363395</v>
      </c>
    </row>
    <row r="28" spans="2:11" x14ac:dyDescent="0.3">
      <c r="E28" s="6" t="s">
        <v>28</v>
      </c>
      <c r="F28" s="6"/>
      <c r="G28" s="2">
        <v>5837.0075767300004</v>
      </c>
      <c r="H28" s="4">
        <f>G28/G5</f>
        <v>4.8799587891711245E-4</v>
      </c>
      <c r="I28">
        <v>153</v>
      </c>
      <c r="J28" s="4">
        <f>I28/I5</f>
        <v>3.723334355425117E-4</v>
      </c>
      <c r="K28" s="2">
        <v>12.44</v>
      </c>
    </row>
    <row r="29" spans="2:11" x14ac:dyDescent="0.3">
      <c r="E29" s="6" t="s">
        <v>29</v>
      </c>
      <c r="F29" s="6"/>
      <c r="G29" s="2">
        <v>48.435411696000003</v>
      </c>
      <c r="H29" s="4">
        <f>G29/G5</f>
        <v>4.0493833510737351E-6</v>
      </c>
      <c r="I29">
        <v>3</v>
      </c>
      <c r="J29" s="4">
        <f>I29/I5</f>
        <v>7.3006555988727788E-6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13915850.906053295</v>
      </c>
      <c r="H4" s="5"/>
      <c r="I4" s="1">
        <v>2367500</v>
      </c>
      <c r="J4" s="5"/>
      <c r="K4" s="3">
        <v>174915181.77322808</v>
      </c>
    </row>
    <row r="5" spans="1:11" x14ac:dyDescent="0.3">
      <c r="E5" s="6" t="s">
        <v>7</v>
      </c>
      <c r="F5" s="6"/>
      <c r="G5" s="2">
        <v>11647827.763582552</v>
      </c>
      <c r="H5" s="4">
        <f>G5/G4</f>
        <v>0.83701872362801977</v>
      </c>
      <c r="I5">
        <v>399608</v>
      </c>
      <c r="J5" s="4">
        <f>I5/I4</f>
        <v>0.16878901795142556</v>
      </c>
      <c r="K5" s="2">
        <v>4919237.6735679638</v>
      </c>
    </row>
    <row r="6" spans="1:11" x14ac:dyDescent="0.3">
      <c r="F6" t="s">
        <v>8</v>
      </c>
    </row>
    <row r="7" spans="1:11" x14ac:dyDescent="0.3">
      <c r="F7" t="s">
        <v>9</v>
      </c>
      <c r="G7" s="2">
        <v>10827826.486258917</v>
      </c>
      <c r="H7" s="4">
        <f>G7/G5</f>
        <v>0.92960049770933206</v>
      </c>
      <c r="I7">
        <v>368885</v>
      </c>
      <c r="J7" s="4">
        <f>I7/I5</f>
        <v>0.92311715481171552</v>
      </c>
      <c r="K7" s="2">
        <v>4574521.1493914649</v>
      </c>
    </row>
    <row r="8" spans="1:11" x14ac:dyDescent="0.3">
      <c r="F8" t="s">
        <v>10</v>
      </c>
      <c r="G8" s="2">
        <f>G5-G7</f>
        <v>820001.2773236353</v>
      </c>
      <c r="H8" s="4">
        <f>1-H7</f>
        <v>7.0399502290667937E-2</v>
      </c>
      <c r="I8">
        <f>I5-I7</f>
        <v>30723</v>
      </c>
      <c r="J8" s="4">
        <f>1-J7</f>
        <v>7.6882845188284477E-2</v>
      </c>
      <c r="K8" s="2">
        <f>K5-K7</f>
        <v>344716.52417649888</v>
      </c>
    </row>
    <row r="9" spans="1:11" x14ac:dyDescent="0.3">
      <c r="E9" s="6" t="s">
        <v>11</v>
      </c>
      <c r="F9" s="6"/>
      <c r="G9" s="2">
        <v>2128530.6035346482</v>
      </c>
      <c r="H9" s="4">
        <f>1-H5-H10</f>
        <v>0.15295727281820418</v>
      </c>
      <c r="I9">
        <v>1432066</v>
      </c>
      <c r="J9" s="4">
        <f>1-J5-J10</f>
        <v>0.60488532206969381</v>
      </c>
      <c r="K9" s="2">
        <v>169035711.24049237</v>
      </c>
    </row>
    <row r="10" spans="1:11" x14ac:dyDescent="0.3">
      <c r="E10" s="6" t="s">
        <v>12</v>
      </c>
      <c r="F10" s="6"/>
      <c r="G10" s="2">
        <v>139492.53893609601</v>
      </c>
      <c r="H10" s="4">
        <f>G10/G4</f>
        <v>1.0024003553776058E-2</v>
      </c>
      <c r="I10">
        <v>535826</v>
      </c>
      <c r="J10" s="4">
        <f>I10/I4</f>
        <v>0.22632565997888068</v>
      </c>
      <c r="K10" s="2">
        <v>960232.85916771204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5185245.8244491788</v>
      </c>
      <c r="H13" s="5">
        <f>G13/G5</f>
        <v>0.44516848374604912</v>
      </c>
      <c r="I13" s="1">
        <f>I14+I15</f>
        <v>150504</v>
      </c>
      <c r="J13" s="5">
        <f>I13/I5</f>
        <v>0.37662909651458432</v>
      </c>
      <c r="K13" s="3">
        <f>K14+K15</f>
        <v>1437104.16594854</v>
      </c>
    </row>
    <row r="14" spans="1:11" x14ac:dyDescent="0.3">
      <c r="E14" s="6" t="s">
        <v>15</v>
      </c>
      <c r="F14" s="6"/>
      <c r="G14" s="2">
        <v>5120773.3823621888</v>
      </c>
      <c r="H14" s="4">
        <f>G14/G7</f>
        <v>0.47292717415270003</v>
      </c>
      <c r="I14">
        <v>148406</v>
      </c>
      <c r="J14" s="4">
        <f>I14/I7</f>
        <v>0.4023096629030728</v>
      </c>
      <c r="K14" s="2">
        <v>1415140.4693279311</v>
      </c>
    </row>
    <row r="15" spans="1:11" x14ac:dyDescent="0.3">
      <c r="E15" s="6" t="s">
        <v>16</v>
      </c>
      <c r="F15" s="6"/>
      <c r="G15" s="2">
        <v>64472.442086989999</v>
      </c>
      <c r="H15" s="4">
        <f>G15/G8</f>
        <v>7.8624806899592475E-2</v>
      </c>
      <c r="I15">
        <v>2098</v>
      </c>
      <c r="J15" s="4">
        <f>I15/I8</f>
        <v>6.8287602122188581E-2</v>
      </c>
      <c r="K15" s="2">
        <v>21963.696620609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4545713.9477878893</v>
      </c>
      <c r="H18" s="4">
        <f>G18/G5</f>
        <v>0.39026280608305908</v>
      </c>
      <c r="I18">
        <v>148628</v>
      </c>
      <c r="J18" s="4">
        <f>I18/I5</f>
        <v>0.37193449580588978</v>
      </c>
      <c r="K18" s="2">
        <v>1363523.452257555</v>
      </c>
    </row>
    <row r="19" spans="2:11" x14ac:dyDescent="0.3">
      <c r="E19" s="6" t="s">
        <v>20</v>
      </c>
      <c r="F19" s="6"/>
      <c r="G19" s="2">
        <v>855212.97828042298</v>
      </c>
      <c r="H19" s="4">
        <f>G19/G5</f>
        <v>7.3422529559913657E-2</v>
      </c>
      <c r="I19">
        <v>24249</v>
      </c>
      <c r="J19" s="4">
        <f>I19/I5</f>
        <v>6.0681968328962381E-2</v>
      </c>
      <c r="K19" s="2">
        <v>497703.24523542798</v>
      </c>
    </row>
    <row r="20" spans="2:11" x14ac:dyDescent="0.3">
      <c r="E20" s="6" t="s">
        <v>21</v>
      </c>
      <c r="F20" s="6"/>
      <c r="G20" s="2">
        <v>6246900.8375142394</v>
      </c>
      <c r="H20" s="4">
        <f>1-H18-H19</f>
        <v>0.53631466435702724</v>
      </c>
      <c r="I20">
        <v>226695</v>
      </c>
      <c r="J20" s="4">
        <f>1-J18-J19</f>
        <v>0.56738353586514789</v>
      </c>
      <c r="K20" s="2">
        <v>3046715.259877461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278808.45566580701</v>
      </c>
      <c r="H22" s="4">
        <f>G22/G20</f>
        <v>4.4631484141942963E-2</v>
      </c>
      <c r="I22">
        <v>21984</v>
      </c>
      <c r="J22" s="4">
        <f>I22/I20</f>
        <v>9.6976113279957657E-2</v>
      </c>
      <c r="K22" s="2">
        <v>554811.31852997199</v>
      </c>
    </row>
    <row r="23" spans="2:11" x14ac:dyDescent="0.3">
      <c r="F23" t="s">
        <v>24</v>
      </c>
      <c r="G23" s="2">
        <f>G20-G22</f>
        <v>5968092.3818484321</v>
      </c>
      <c r="H23" s="4">
        <f>1-H22</f>
        <v>0.95536851585805704</v>
      </c>
      <c r="I23">
        <f>I20-I22</f>
        <v>204711</v>
      </c>
      <c r="J23" s="4">
        <f>1-J22</f>
        <v>0.9030238867200423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6167623.1673017647</v>
      </c>
      <c r="H26" s="4">
        <f>G26/G5</f>
        <v>0.52950844504973804</v>
      </c>
      <c r="I26">
        <v>216707</v>
      </c>
      <c r="J26" s="4">
        <f>I26/I5</f>
        <v>0.54229895297391439</v>
      </c>
      <c r="K26" s="2">
        <v>3057906.5339168911</v>
      </c>
    </row>
    <row r="27" spans="2:11" x14ac:dyDescent="0.3">
      <c r="E27" s="6" t="s">
        <v>27</v>
      </c>
      <c r="F27" s="6"/>
      <c r="G27" s="2">
        <v>5445335.3073947271</v>
      </c>
      <c r="H27" s="4">
        <f>G27/G5</f>
        <v>0.46749792475639179</v>
      </c>
      <c r="I27">
        <v>181758</v>
      </c>
      <c r="J27" s="4">
        <f>I27/I5</f>
        <v>0.45484074392905049</v>
      </c>
      <c r="K27" s="2">
        <v>1846560.0292057111</v>
      </c>
    </row>
    <row r="28" spans="2:11" x14ac:dyDescent="0.3">
      <c r="E28" s="6" t="s">
        <v>28</v>
      </c>
      <c r="F28" s="6"/>
      <c r="G28" s="2">
        <v>31117.667686632001</v>
      </c>
      <c r="H28" s="4">
        <f>G28/G5</f>
        <v>2.6715425672693034E-3</v>
      </c>
      <c r="I28">
        <v>935</v>
      </c>
      <c r="J28" s="4">
        <f>I28/I5</f>
        <v>2.3397929971371943E-3</v>
      </c>
      <c r="K28" s="2">
        <v>11801.283968461999</v>
      </c>
    </row>
    <row r="29" spans="2:11" x14ac:dyDescent="0.3">
      <c r="E29" s="6" t="s">
        <v>29</v>
      </c>
      <c r="F29" s="6"/>
      <c r="G29" s="2">
        <v>3751.6211994270002</v>
      </c>
      <c r="H29" s="4">
        <f>G29/G5</f>
        <v>3.2208762660078215E-4</v>
      </c>
      <c r="I29">
        <v>200</v>
      </c>
      <c r="J29" s="4">
        <f>I29/I5</f>
        <v>5.0049048067105767E-4</v>
      </c>
      <c r="K29" s="2">
        <v>2969.7764769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"/>
  <sheetData>
    <row r="1" spans="1:2" x14ac:dyDescent="0.3">
      <c r="A1" t="s">
        <v>30</v>
      </c>
    </row>
    <row r="2" spans="1:2" x14ac:dyDescent="0.3">
      <c r="A2" t="s">
        <v>31</v>
      </c>
      <c r="B2">
        <f>'NEWT - EU'!$G$7</f>
        <v>11371082.403527148</v>
      </c>
    </row>
    <row r="3" spans="1:2" x14ac:dyDescent="0.3">
      <c r="A3" t="s">
        <v>32</v>
      </c>
      <c r="B3">
        <f>'NEWT - EU'!$G$8</f>
        <v>590099.70662225597</v>
      </c>
    </row>
    <row r="4" spans="1:2" x14ac:dyDescent="0.3">
      <c r="A4" t="s">
        <v>33</v>
      </c>
      <c r="B4">
        <f>'NEWT - EU'!$G$9</f>
        <v>380337.99946689501</v>
      </c>
    </row>
    <row r="5" spans="1:2" x14ac:dyDescent="0.3">
      <c r="A5" t="s">
        <v>34</v>
      </c>
      <c r="B5">
        <f>'NEWT - EU'!$G$10</f>
        <v>201.18355139299999</v>
      </c>
    </row>
    <row r="14" spans="1:2" x14ac:dyDescent="0.3">
      <c r="A14" t="s">
        <v>35</v>
      </c>
    </row>
    <row r="15" spans="1:2" x14ac:dyDescent="0.3">
      <c r="A15" t="s">
        <v>31</v>
      </c>
      <c r="B15">
        <f>'NEWT - EU'!$I$7</f>
        <v>391604</v>
      </c>
    </row>
    <row r="16" spans="1:2" x14ac:dyDescent="0.3">
      <c r="A16" t="s">
        <v>32</v>
      </c>
      <c r="B16">
        <f>'NEWT - EU'!$I$8</f>
        <v>19318</v>
      </c>
    </row>
    <row r="17" spans="1:2" x14ac:dyDescent="0.3">
      <c r="A17" t="s">
        <v>33</v>
      </c>
      <c r="B17">
        <f>'NEWT - EU'!$I$9</f>
        <v>1001372</v>
      </c>
    </row>
    <row r="18" spans="1:2" x14ac:dyDescent="0.3">
      <c r="A18" t="s">
        <v>34</v>
      </c>
      <c r="B18">
        <f>'NEWT - EU'!$I$10</f>
        <v>2266</v>
      </c>
    </row>
    <row r="26" spans="1:2" x14ac:dyDescent="0.3">
      <c r="A26" t="s">
        <v>18</v>
      </c>
    </row>
    <row r="27" spans="1:2" x14ac:dyDescent="0.3">
      <c r="A27" t="s">
        <v>36</v>
      </c>
      <c r="B27">
        <f>'NEWT - EU'!$G$18</f>
        <v>5821174.3350325935</v>
      </c>
    </row>
    <row r="28" spans="1:2" x14ac:dyDescent="0.3">
      <c r="A28" t="s">
        <v>37</v>
      </c>
      <c r="B28">
        <f>'NEWT - EU'!$G$19</f>
        <v>1037938.301501781</v>
      </c>
    </row>
    <row r="29" spans="1:2" x14ac:dyDescent="0.3">
      <c r="A29" t="s">
        <v>38</v>
      </c>
      <c r="B29">
        <f>'NEWT - EU'!$G$22</f>
        <v>81264.346219603001</v>
      </c>
    </row>
    <row r="30" spans="1:2" x14ac:dyDescent="0.3">
      <c r="A30" t="s">
        <v>39</v>
      </c>
      <c r="B30">
        <f>'NEWT - EU'!$G$23</f>
        <v>5020805.1273954259</v>
      </c>
    </row>
    <row r="39" spans="1:2" x14ac:dyDescent="0.3">
      <c r="A39" t="s">
        <v>40</v>
      </c>
    </row>
    <row r="40" spans="1:2" x14ac:dyDescent="0.3">
      <c r="A40" t="s">
        <v>41</v>
      </c>
      <c r="B40">
        <f>'NEWT - EU'!$G$26</f>
        <v>5626551.1260535819</v>
      </c>
    </row>
    <row r="41" spans="1:2" x14ac:dyDescent="0.3">
      <c r="A41" t="s">
        <v>42</v>
      </c>
      <c r="B41">
        <f>'NEWT - EU'!$G$27</f>
        <v>6328745.5411073947</v>
      </c>
    </row>
    <row r="42" spans="1:2" x14ac:dyDescent="0.3">
      <c r="A42" t="s">
        <v>43</v>
      </c>
      <c r="B42">
        <f>'NEWT - EU'!$G$28</f>
        <v>5837.0075767300004</v>
      </c>
    </row>
    <row r="43" spans="1:2" x14ac:dyDescent="0.3">
      <c r="A43" t="s">
        <v>44</v>
      </c>
      <c r="B43">
        <f>'NEWT - EU'!$G$29</f>
        <v>48.435411696000003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2024-04-08T21:32:56Z</dcterms:created>
  <dcterms:modified xsi:type="dcterms:W3CDTF">2024-04-08T21:32:56Z</dcterms:modified>
</cp:coreProperties>
</file>