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11CC5732-22D6-4250-8BDD-0A74517481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20" i="5"/>
  <c r="H20" i="5"/>
  <c r="J19" i="5"/>
  <c r="H19" i="5"/>
  <c r="J18" i="5"/>
  <c r="H18" i="5"/>
  <c r="J14" i="5"/>
  <c r="H14" i="5"/>
  <c r="K13" i="5"/>
  <c r="I13" i="5"/>
  <c r="J13" i="5" s="1"/>
  <c r="H13" i="5"/>
  <c r="G13" i="5"/>
  <c r="J10" i="5"/>
  <c r="H10" i="5"/>
  <c r="H9" i="5"/>
  <c r="K8" i="5"/>
  <c r="J8" i="5"/>
  <c r="I8" i="5"/>
  <c r="J15" i="5" s="1"/>
  <c r="G8" i="5"/>
  <c r="H15" i="5" s="1"/>
  <c r="J7" i="5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G23" i="2"/>
  <c r="B31" i="3" s="1"/>
  <c r="J22" i="2"/>
  <c r="H22" i="2"/>
  <c r="H23" i="2" s="1"/>
  <c r="J19" i="2"/>
  <c r="J20" i="2" s="1"/>
  <c r="H19" i="2"/>
  <c r="H20" i="2" s="1"/>
  <c r="J18" i="2"/>
  <c r="H18" i="2"/>
  <c r="J15" i="2"/>
  <c r="H15" i="2"/>
  <c r="J14" i="2"/>
  <c r="H14" i="2"/>
  <c r="K13" i="2"/>
  <c r="I13" i="2"/>
  <c r="J13" i="2" s="1"/>
  <c r="G13" i="2"/>
  <c r="H13" i="2" s="1"/>
  <c r="J10" i="2"/>
  <c r="H10" i="2"/>
  <c r="K8" i="2"/>
  <c r="I8" i="2"/>
  <c r="H8" i="2"/>
  <c r="G8" i="2"/>
  <c r="J7" i="2"/>
  <c r="J8" i="2" s="1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<sst xmlns="http://schemas.openxmlformats.org/spreadsheetml/2006/main" count="83" uniqueCount="46">
  <si>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29 September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</si>
  <si>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</si>
  <si>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</si>
  <si>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</si>
  <si>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</si>
  <si>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</si>
  <si>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</si>
  <si>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</si>
  <si>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</si>
  <si>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</si>
  <si>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</si>
  <si>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</si>
  <si>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</si>
  <si>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</si>
  <si>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</si>
  <si>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</si>
  <si>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</si>
  <si>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</si>
  <si>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</si>
  <si>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</si>
  <si>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</si>
  <si>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</si>
  <si>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</si>
  <si>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</si>
  <si>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</si>
  <si>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</si>
  <si>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</si>
  <si>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</si>
  <si>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</si>
  <si>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</si>
  <si>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</si>
  <si>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</si>
  <si>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</si>
  <si>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</si>
  <si>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</si>
  <si>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</si>
  <si>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</si>
  <si>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</si>
  <si>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</si>
  <si>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</si>
  <si>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</si>
  <si>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</si>
  <si>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</si>
  <si>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</si>
  <si>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</si>
  <si>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b/>
        <sz val="22"/>
        <rFont val="Calibri"/>
        <family val="2"/>
      </rPr>
      <t>SFTR Public Data</t>
    </r>
    <r>
      <rPr>
        <sz val="11"/>
        <rFont val="Calibri"/>
      </rPr>
      <t xml:space="preserve">
for week ending 29 September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</si>
</sst>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22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12662033.9093477</c:v>
                </c:pt>
                <c:pt idx="1">
                  <c:v>979915.20912357792</c:v>
                </c:pt>
                <c:pt idx="2">
                  <c:v>461755.48234704102</c:v>
                </c:pt>
                <c:pt idx="3">
                  <c:v>324.555414171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707-40F4-AA20-69CA6C045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426234</c:v>
                </c:pt>
                <c:pt idx="1">
                  <c:v>47213</c:v>
                </c:pt>
                <c:pt idx="2">
                  <c:v>928575</c:v>
                </c:pt>
                <c:pt idx="3">
                  <c:v>3197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AF-4FC8-BA01-BB2A5B5BD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6708292.3368419949</c:v>
                </c:pt>
                <c:pt idx="1">
                  <c:v>1126492.274972365</c:v>
                </c:pt>
                <c:pt idx="2">
                  <c:v>202113.093914675</c:v>
                </c:pt>
                <c:pt idx="3">
                  <c:v>5605051.4127422431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A84-43EF-9CB3-EC9ACB835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6256571.8654975183</c:v>
                </c:pt>
                <c:pt idx="1">
                  <c:v>7376446.5594142079</c:v>
                </c:pt>
                <c:pt idx="2">
                  <c:v>8424.0476801879995</c:v>
                </c:pt>
                <c:pt idx="3">
                  <c:v>506.645879364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201-47EC-851F-77BFB028B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14104029.156232489</v>
      </c>
      <c r="H4" s="5"/>
      <c r="I4" s="1">
        <v>1405219</v>
      </c>
      <c r="J4" s="5"/>
      <c r="K4" s="3">
        <v>1652396.018473421</v>
      </c>
    </row>
    <row r="5" spans="1:11">
      <c r="E5" s="6" t="s">
        <v>7</v>
      </c>
      <c r="F5" s="6"/>
      <c r="G5" s="2">
        <v>13641949.118471278</v>
      </c>
      <c r="H5" s="4">
        <f>G5/G4</f>
        <v>0.96723772812416364</v>
      </c>
      <c r="I5">
        <v>473447</v>
      </c>
      <c r="J5" s="4">
        <f>I5/I4</f>
        <v>0.33692043731261817</v>
      </c>
      <c r="K5" s="2">
        <v>1544876.4925475901</v>
      </c>
    </row>
    <row r="6" spans="1:11">
      <c r="F6" t="s">
        <v>8</v>
      </c>
    </row>
    <row r="7" spans="1:11">
      <c r="F7" t="s">
        <v>9</v>
      </c>
      <c r="G7" s="2">
        <v>12662033.9093477</v>
      </c>
      <c r="H7" s="4">
        <f>G7/G5</f>
        <v>0.92816897346459337</v>
      </c>
      <c r="I7">
        <v>426234</v>
      </c>
      <c r="J7" s="4">
        <f>I7/I5</f>
        <v>0.90027817263600785</v>
      </c>
      <c r="K7" s="2">
        <v>1463636.026046532</v>
      </c>
    </row>
    <row r="8" spans="1:11">
      <c r="F8" t="s">
        <v>10</v>
      </c>
      <c r="G8" s="2">
        <f>G5-G7</f>
        <v>979915.20912357792</v>
      </c>
      <c r="H8" s="4">
        <f>1-H7</f>
        <v>7.1831026535406628E-2</v>
      </c>
      <c r="I8">
        <f>I5-I7</f>
        <v>47213</v>
      </c>
      <c r="J8" s="4">
        <f>1-J7</f>
        <v>9.9721827363992155E-2</v>
      </c>
      <c r="K8" s="2">
        <f>K5-K7</f>
        <v>81240.466501058079</v>
      </c>
    </row>
    <row r="9" spans="1:11">
      <c r="E9" s="6" t="s">
        <v>11</v>
      </c>
      <c r="F9" s="6"/>
      <c r="G9" s="2">
        <v>461755.48234704102</v>
      </c>
      <c r="H9" s="4">
        <f>1-H5-H10</f>
        <v>3.2739260337035933E-2</v>
      </c>
      <c r="I9">
        <v>928575</v>
      </c>
      <c r="J9" s="4">
        <f>1-J5-J10</f>
        <v>0.66080447247012741</v>
      </c>
      <c r="K9" s="2">
        <v>107230.23746693</v>
      </c>
    </row>
    <row r="10" spans="1:11">
      <c r="E10" s="6" t="s">
        <v>12</v>
      </c>
      <c r="F10" s="6"/>
      <c r="G10" s="2">
        <v>324.555414171</v>
      </c>
      <c r="H10" s="4">
        <f>G10/G4</f>
        <v>2.3011538800427171E-5</v>
      </c>
      <c r="I10">
        <v>3197</v>
      </c>
      <c r="J10" s="4">
        <f>I10/I4</f>
        <v>2.2750902172543924E-3</v>
      </c>
      <c r="K10" s="2">
        <v>289.28845890100001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7394666.4937926931</v>
      </c>
      <c r="H13" s="5">
        <f>G13/G5</f>
        <v>0.54205351666209278</v>
      </c>
      <c r="I13" s="1">
        <f>I14+I15</f>
        <v>290704</v>
      </c>
      <c r="J13" s="5">
        <f>I13/I5</f>
        <v>0.61401592997737864</v>
      </c>
      <c r="K13" s="3">
        <f>K14+K15</f>
        <v>377826.27138477302</v>
      </c>
    </row>
    <row r="14" spans="1:11">
      <c r="E14" s="6" t="s">
        <v>15</v>
      </c>
      <c r="F14" s="6"/>
      <c r="G14" s="2">
        <v>6847174.3457559953</v>
      </c>
      <c r="H14" s="4">
        <f>G14/G7</f>
        <v>0.54076417697010704</v>
      </c>
      <c r="I14">
        <v>262891</v>
      </c>
      <c r="J14" s="4">
        <f>I14/I7</f>
        <v>0.61677623089664357</v>
      </c>
      <c r="K14" s="2">
        <v>395098.211299057</v>
      </c>
    </row>
    <row r="15" spans="1:11">
      <c r="E15" s="6" t="s">
        <v>16</v>
      </c>
      <c r="F15" s="6"/>
      <c r="G15" s="2">
        <v>547492.148036698</v>
      </c>
      <c r="H15" s="4">
        <f>G15/G8</f>
        <v>0.55871379782580077</v>
      </c>
      <c r="I15">
        <v>27813</v>
      </c>
      <c r="J15" s="4">
        <f>I15/I8</f>
        <v>0.58909622349776547</v>
      </c>
      <c r="K15" s="2">
        <v>-17271.939914284001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6708292.3368419949</v>
      </c>
      <c r="H18" s="4">
        <f>G18/G5</f>
        <v>0.49174002032883468</v>
      </c>
      <c r="I18">
        <v>276526</v>
      </c>
      <c r="J18" s="4">
        <f>I18/I5</f>
        <v>0.5840696001875606</v>
      </c>
      <c r="K18" s="2">
        <v>239161.33478834201</v>
      </c>
    </row>
    <row r="19" spans="2:11">
      <c r="E19" s="6" t="s">
        <v>20</v>
      </c>
      <c r="F19" s="6"/>
      <c r="G19" s="2">
        <v>1126492.274972365</v>
      </c>
      <c r="H19" s="4">
        <f>G19/G5</f>
        <v>8.2575610361065491E-2</v>
      </c>
      <c r="I19">
        <v>23187</v>
      </c>
      <c r="J19" s="4">
        <f>I19/I5</f>
        <v>4.8974858854317377E-2</v>
      </c>
      <c r="K19" s="2">
        <v>140312.98210085201</v>
      </c>
    </row>
    <row r="20" spans="2:11">
      <c r="E20" s="6" t="s">
        <v>21</v>
      </c>
      <c r="F20" s="6"/>
      <c r="G20" s="2">
        <v>5807164.5066569177</v>
      </c>
      <c r="H20" s="4">
        <f>1-H18-H19</f>
        <v>0.42568436931009984</v>
      </c>
      <c r="I20">
        <v>173734</v>
      </c>
      <c r="J20" s="4">
        <f>1-J18-J19</f>
        <v>0.366955540958122</v>
      </c>
      <c r="K20" s="2">
        <v>1165402.175658396</v>
      </c>
    </row>
    <row r="21" spans="2:11">
      <c r="F21" t="s">
        <v>22</v>
      </c>
    </row>
    <row r="22" spans="2:11">
      <c r="F22" t="s">
        <v>23</v>
      </c>
      <c r="G22" s="2">
        <v>202113.093914675</v>
      </c>
      <c r="H22" s="4">
        <f>G22/G20</f>
        <v>3.4804093061766551E-2</v>
      </c>
      <c r="I22">
        <v>14363</v>
      </c>
      <c r="J22" s="4">
        <f>I22/I20</f>
        <v>8.2672361195851127E-2</v>
      </c>
      <c r="K22" s="2">
        <v>37613.523041403998</v>
      </c>
    </row>
    <row r="23" spans="2:11">
      <c r="F23" t="s">
        <v>24</v>
      </c>
      <c r="G23" s="2">
        <f>G20-G22</f>
        <v>5605051.4127422431</v>
      </c>
      <c r="H23" s="4">
        <f>1-H22</f>
        <v>0.96519590693823343</v>
      </c>
      <c r="I23">
        <f>I20-I22</f>
        <v>159371</v>
      </c>
      <c r="J23" s="4">
        <f>1-J22</f>
        <v>0.91732763880414891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6256571.8654975183</v>
      </c>
      <c r="H26" s="4">
        <f>G26/G5</f>
        <v>0.45862741542013846</v>
      </c>
      <c r="I26">
        <v>245118</v>
      </c>
      <c r="J26" s="4">
        <f>I26/I5</f>
        <v>0.51773060131334658</v>
      </c>
      <c r="K26" s="2">
        <v>420886.37987963698</v>
      </c>
    </row>
    <row r="27" spans="2:11">
      <c r="E27" s="6" t="s">
        <v>27</v>
      </c>
      <c r="F27" s="6"/>
      <c r="G27" s="2">
        <v>7376446.5594142079</v>
      </c>
      <c r="H27" s="4">
        <f>G27/G5</f>
        <v>0.54071793519787115</v>
      </c>
      <c r="I27">
        <v>228085</v>
      </c>
      <c r="J27" s="4">
        <f>I27/I5</f>
        <v>0.48175402949010132</v>
      </c>
      <c r="K27" s="2">
        <v>1123936.0472046169</v>
      </c>
    </row>
    <row r="28" spans="2:11">
      <c r="E28" s="6" t="s">
        <v>28</v>
      </c>
      <c r="F28" s="6"/>
      <c r="G28" s="2">
        <v>8424.0476801879995</v>
      </c>
      <c r="H28" s="4">
        <f>G28/G5</f>
        <v>6.1751056297239737E-4</v>
      </c>
      <c r="I28">
        <v>224</v>
      </c>
      <c r="J28" s="4">
        <f>I28/I5</f>
        <v>4.7312581978553039E-4</v>
      </c>
      <c r="K28" s="2">
        <v>54.065463336000001</v>
      </c>
    </row>
    <row r="29" spans="2:11">
      <c r="E29" s="6" t="s">
        <v>29</v>
      </c>
      <c r="F29" s="6"/>
      <c r="G29" s="2">
        <v>506.645879364</v>
      </c>
      <c r="H29" s="4">
        <f>G29/G5</f>
        <v>3.7138819018024234E-5</v>
      </c>
      <c r="I29">
        <v>20</v>
      </c>
      <c r="J29" s="4">
        <f>I29/I5</f>
        <v>4.2243376766565214E-5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14356189.877719425</v>
      </c>
      <c r="H4" s="5"/>
      <c r="I4" s="1">
        <v>2691070</v>
      </c>
      <c r="J4" s="5"/>
      <c r="K4" s="3">
        <v>147587203.94467527</v>
      </c>
    </row>
    <row r="5" spans="1:11">
      <c r="E5" s="6" t="s">
        <v>7</v>
      </c>
      <c r="F5" s="6"/>
      <c r="G5" s="2">
        <v>12269813.097611656</v>
      </c>
      <c r="H5" s="4">
        <f>G5/G4</f>
        <v>0.85467057778709155</v>
      </c>
      <c r="I5">
        <v>465337</v>
      </c>
      <c r="J5" s="4">
        <f>I5/I4</f>
        <v>0.17291895045465186</v>
      </c>
      <c r="K5" s="2">
        <v>4920493.7984809261</v>
      </c>
    </row>
    <row r="6" spans="1:11">
      <c r="F6" t="s">
        <v>8</v>
      </c>
    </row>
    <row r="7" spans="1:11">
      <c r="F7" t="s">
        <v>9</v>
      </c>
      <c r="G7" s="2">
        <v>11144038.769548699</v>
      </c>
      <c r="H7" s="4">
        <f>G7/G5</f>
        <v>0.90824845341107185</v>
      </c>
      <c r="I7">
        <v>421896</v>
      </c>
      <c r="J7" s="4">
        <f>I7/I5</f>
        <v>0.90664615106901025</v>
      </c>
      <c r="K7" s="2">
        <v>4653471.2161811627</v>
      </c>
    </row>
    <row r="8" spans="1:11">
      <c r="F8" t="s">
        <v>10</v>
      </c>
      <c r="G8" s="2">
        <f>G5-G7</f>
        <v>1125774.3280629572</v>
      </c>
      <c r="H8" s="4">
        <f>1-H7</f>
        <v>9.1751546588928146E-2</v>
      </c>
      <c r="I8">
        <f>I5-I7</f>
        <v>43441</v>
      </c>
      <c r="J8" s="4">
        <f>1-J7</f>
        <v>9.3353848930989747E-2</v>
      </c>
      <c r="K8" s="2">
        <f>K5-K7</f>
        <v>267022.58229976334</v>
      </c>
    </row>
    <row r="9" spans="1:11">
      <c r="E9" s="6" t="s">
        <v>11</v>
      </c>
      <c r="F9" s="6"/>
      <c r="G9" s="2">
        <v>1963177.833612398</v>
      </c>
      <c r="H9" s="4">
        <f>1-H5-H10</f>
        <v>0.13674783144650512</v>
      </c>
      <c r="I9">
        <v>1742792</v>
      </c>
      <c r="J9" s="4">
        <f>1-J5-J10</f>
        <v>0.64762046323581324</v>
      </c>
      <c r="K9" s="2">
        <v>142074273.09854999</v>
      </c>
    </row>
    <row r="10" spans="1:11">
      <c r="E10" s="6" t="s">
        <v>12</v>
      </c>
      <c r="F10" s="6"/>
      <c r="G10" s="2">
        <v>123198.94649536999</v>
      </c>
      <c r="H10" s="4">
        <f>G10/G4</f>
        <v>8.5815907664033315E-3</v>
      </c>
      <c r="I10">
        <v>482941</v>
      </c>
      <c r="J10" s="4">
        <f>I10/I4</f>
        <v>0.17946058630953488</v>
      </c>
      <c r="K10" s="2">
        <v>592437.04764435999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5721722.8318369891</v>
      </c>
      <c r="H13" s="5">
        <f>G13/G5</f>
        <v>0.46632518248796584</v>
      </c>
      <c r="I13" s="1">
        <f>I14+I15</f>
        <v>181544</v>
      </c>
      <c r="J13" s="5">
        <f>I13/I5</f>
        <v>0.39013446169120441</v>
      </c>
      <c r="K13" s="3">
        <f>K14+K15</f>
        <v>1289671.8855913079</v>
      </c>
    </row>
    <row r="14" spans="1:11">
      <c r="E14" s="6" t="s">
        <v>15</v>
      </c>
      <c r="F14" s="6"/>
      <c r="G14" s="2">
        <v>5371062.6292277714</v>
      </c>
      <c r="H14" s="4">
        <f>G14/G7</f>
        <v>0.48196733161987049</v>
      </c>
      <c r="I14">
        <v>165693</v>
      </c>
      <c r="J14" s="4">
        <f>I14/I7</f>
        <v>0.39273422834063371</v>
      </c>
      <c r="K14" s="2">
        <v>1249864.3006433649</v>
      </c>
    </row>
    <row r="15" spans="1:11">
      <c r="E15" s="6" t="s">
        <v>16</v>
      </c>
      <c r="F15" s="6"/>
      <c r="G15" s="2">
        <v>350660.20260921802</v>
      </c>
      <c r="H15" s="4">
        <f>G15/G8</f>
        <v>0.31148356634901686</v>
      </c>
      <c r="I15">
        <v>15851</v>
      </c>
      <c r="J15" s="4">
        <f>I15/I8</f>
        <v>0.36488570705094264</v>
      </c>
      <c r="K15" s="2">
        <v>39807.584947943003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4934954.2400715221</v>
      </c>
      <c r="H18" s="4">
        <f>G18/G5</f>
        <v>0.40220288612481969</v>
      </c>
      <c r="I18">
        <v>184115</v>
      </c>
      <c r="J18" s="4">
        <f>I18/I5</f>
        <v>0.39565948978912058</v>
      </c>
      <c r="K18" s="2">
        <v>1197468.7964697911</v>
      </c>
    </row>
    <row r="19" spans="2:11">
      <c r="E19" s="6" t="s">
        <v>20</v>
      </c>
      <c r="F19" s="6"/>
      <c r="G19" s="2">
        <v>939730.24070990004</v>
      </c>
      <c r="H19" s="4">
        <f>G19/G5</f>
        <v>7.658879831615531E-2</v>
      </c>
      <c r="I19">
        <v>24892</v>
      </c>
      <c r="J19" s="4">
        <f>I19/I5</f>
        <v>5.3492415174378999E-2</v>
      </c>
      <c r="K19" s="2">
        <v>429872.09126011899</v>
      </c>
    </row>
    <row r="20" spans="2:11">
      <c r="E20" s="6" t="s">
        <v>21</v>
      </c>
      <c r="F20" s="6"/>
      <c r="G20" s="2">
        <v>6395128.6168302326</v>
      </c>
      <c r="H20" s="4">
        <f>1-H18-H19</f>
        <v>0.52120831555902503</v>
      </c>
      <c r="I20">
        <v>256297</v>
      </c>
      <c r="J20" s="4">
        <f>1-J18-J19</f>
        <v>0.55084809503650045</v>
      </c>
      <c r="K20" s="2">
        <v>3285035.2903978559</v>
      </c>
    </row>
    <row r="21" spans="2:11">
      <c r="F21" t="s">
        <v>22</v>
      </c>
    </row>
    <row r="22" spans="2:11">
      <c r="F22" t="s">
        <v>23</v>
      </c>
      <c r="G22" s="2">
        <v>307359.01345412497</v>
      </c>
      <c r="H22" s="4">
        <f>G22/G20</f>
        <v>4.806142798211125E-2</v>
      </c>
      <c r="I22">
        <v>20856</v>
      </c>
      <c r="J22" s="4">
        <f>I22/I20</f>
        <v>8.1374343047324008E-2</v>
      </c>
      <c r="K22" s="2">
        <v>619549.19878387603</v>
      </c>
    </row>
    <row r="23" spans="2:11">
      <c r="F23" t="s">
        <v>24</v>
      </c>
      <c r="G23" s="2">
        <f>G20-G22</f>
        <v>6087769.6033761073</v>
      </c>
      <c r="H23" s="4">
        <f>1-H22</f>
        <v>0.95193857201788878</v>
      </c>
      <c r="I23">
        <f>I20-I22</f>
        <v>235441</v>
      </c>
      <c r="J23" s="4">
        <f>1-J22</f>
        <v>0.91862565695267595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6323402.993261097</v>
      </c>
      <c r="H26" s="4">
        <f>G26/G5</f>
        <v>0.51536261742177314</v>
      </c>
      <c r="I26">
        <v>232696</v>
      </c>
      <c r="J26" s="4">
        <f>I26/I5</f>
        <v>0.50005909695553974</v>
      </c>
      <c r="K26" s="2">
        <v>2979994.8123502429</v>
      </c>
    </row>
    <row r="27" spans="2:11">
      <c r="E27" s="6" t="s">
        <v>27</v>
      </c>
      <c r="F27" s="6"/>
      <c r="G27" s="2">
        <v>5912925.4172133077</v>
      </c>
      <c r="H27" s="4">
        <f>G27/G5</f>
        <v>0.4819083526516203</v>
      </c>
      <c r="I27">
        <v>231669</v>
      </c>
      <c r="J27" s="4">
        <f>I27/I5</f>
        <v>0.49785209428865534</v>
      </c>
      <c r="K27" s="2">
        <v>1916786.4257971579</v>
      </c>
    </row>
    <row r="28" spans="2:11">
      <c r="E28" s="6" t="s">
        <v>28</v>
      </c>
      <c r="F28" s="6"/>
      <c r="G28" s="2">
        <v>29897.714397213</v>
      </c>
      <c r="H28" s="4">
        <f>G28/G5</f>
        <v>2.4366886568983393E-3</v>
      </c>
      <c r="I28">
        <v>788</v>
      </c>
      <c r="J28" s="4">
        <f>I28/I5</f>
        <v>1.6933963987389785E-3</v>
      </c>
      <c r="K28" s="2">
        <v>20814.346444864001</v>
      </c>
    </row>
    <row r="29" spans="2:11">
      <c r="E29" s="6" t="s">
        <v>29</v>
      </c>
      <c r="F29" s="6"/>
      <c r="G29" s="2">
        <v>3586.9727400370002</v>
      </c>
      <c r="H29" s="4">
        <f>G29/G5</f>
        <v>2.9234126970811082E-4</v>
      </c>
      <c r="I29">
        <v>179</v>
      </c>
      <c r="J29" s="4">
        <f>I29/I5</f>
        <v>3.8466745605872734E-4</v>
      </c>
      <c r="K29" s="2">
        <v>2897.8488886609998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workbookViewId="0">
      <selection activeCell="P1" sqref="P1"/>
    </sheetView>
  </sheetViews>
  <sheetFormatPr defaultRowHeight="30" customHeight="1"/>
  <cols>
    <col min="6" max="6" width="42.5703125" customWidth="1"/>
  </cols>
  <sheetData>
    <row r="1" spans="1:6" ht="69" customHeight="1">
      <c r="F1" s="17" t="s">
        <v>45</v>
      </c>
    </row>
    <row r="2" spans="1:6">
      <c r="A2" t="s">
        <v>30</v>
      </c>
    </row>
    <row r="3" spans="1:6">
      <c r="A3" t="s">
        <v>31</v>
      </c>
      <c r="B3">
        <f>'NEWT - EU'!$G$7</f>
        <v>12662033.9093477</v>
      </c>
    </row>
    <row r="4" spans="1:6">
      <c r="A4" t="s">
        <v>32</v>
      </c>
      <c r="B4">
        <f>'NEWT - EU'!$G$8</f>
        <v>979915.20912357792</v>
      </c>
    </row>
    <row r="5" spans="1:6">
      <c r="A5" t="s">
        <v>33</v>
      </c>
      <c r="B5">
        <f>'NEWT - EU'!$G$9</f>
        <v>461755.48234704102</v>
      </c>
    </row>
    <row r="6" spans="1:6">
      <c r="A6" t="s">
        <v>34</v>
      </c>
      <c r="B6">
        <f>'NEWT - EU'!$G$10</f>
        <v>324.555414171</v>
      </c>
    </row>
    <row r="15" spans="1:6">
      <c r="A15" t="s">
        <v>35</v>
      </c>
    </row>
    <row r="16" spans="1:6">
      <c r="A16" t="s">
        <v>31</v>
      </c>
      <c r="B16">
        <f>'NEWT - EU'!$I$7</f>
        <v>426234</v>
      </c>
    </row>
    <row r="17" spans="1:2">
      <c r="A17" t="s">
        <v>32</v>
      </c>
      <c r="B17">
        <f>'NEWT - EU'!$I$8</f>
        <v>47213</v>
      </c>
    </row>
    <row r="18" spans="1:2">
      <c r="A18" t="s">
        <v>33</v>
      </c>
      <c r="B18">
        <f>'NEWT - EU'!$I$9</f>
        <v>928575</v>
      </c>
    </row>
    <row r="19" spans="1:2">
      <c r="A19" t="s">
        <v>34</v>
      </c>
      <c r="B19">
        <f>'NEWT - EU'!$I$10</f>
        <v>3197</v>
      </c>
    </row>
    <row r="27" spans="1:2">
      <c r="A27" t="s">
        <v>18</v>
      </c>
    </row>
    <row r="28" spans="1:2">
      <c r="A28" t="s">
        <v>36</v>
      </c>
      <c r="B28">
        <f>'NEWT - EU'!$G$18</f>
        <v>6708292.3368419949</v>
      </c>
    </row>
    <row r="29" spans="1:2">
      <c r="A29" t="s">
        <v>37</v>
      </c>
      <c r="B29">
        <f>'NEWT - EU'!$G$19</f>
        <v>1126492.274972365</v>
      </c>
    </row>
    <row r="30" spans="1:2">
      <c r="A30" t="s">
        <v>38</v>
      </c>
      <c r="B30">
        <f>'NEWT - EU'!$G$22</f>
        <v>202113.093914675</v>
      </c>
    </row>
    <row r="31" spans="1:2">
      <c r="A31" t="s">
        <v>39</v>
      </c>
      <c r="B31">
        <f>'NEWT - EU'!$G$23</f>
        <v>5605051.4127422431</v>
      </c>
    </row>
    <row r="40" spans="1:2">
      <c r="A40" t="s">
        <v>40</v>
      </c>
    </row>
    <row r="41" spans="1:2">
      <c r="A41" t="s">
        <v>41</v>
      </c>
      <c r="B41">
        <f>'NEWT - EU'!$G$26</f>
        <v>6256571.8654975183</v>
      </c>
    </row>
    <row r="42" spans="1:2">
      <c r="A42" t="s">
        <v>42</v>
      </c>
      <c r="B42">
        <f>'NEWT - EU'!$G$27</f>
        <v>7376446.5594142079</v>
      </c>
    </row>
    <row r="43" spans="1:2">
      <c r="A43" t="s">
        <v>43</v>
      </c>
      <c r="B43">
        <f>'NEWT - EU'!$G$28</f>
        <v>8424.0476801879995</v>
      </c>
    </row>
    <row r="44" spans="1:2">
      <c r="A44" t="s">
        <v>44</v>
      </c>
      <c r="B44">
        <f>'NEWT - EU'!$G$29</f>
        <v>506.645879364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2023-11-10T10:33:43Z</dcterms:created>
  <dcterms:modified xsi:type="dcterms:W3CDTF">2023-11-10T10:33:43Z</dcterms:modified>
</cp:coreProperties>
</file>