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C63A162B-1E05-43E8-95F2-A1A9EF618C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6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J19" i="5"/>
  <c r="H19" i="5"/>
  <c r="J18" i="5"/>
  <c r="J20" i="5" s="1"/>
  <c r="H18" i="5"/>
  <c r="H20" i="5" s="1"/>
  <c r="H15" i="5"/>
  <c r="J14" i="5"/>
  <c r="H14" i="5"/>
  <c r="K13" i="5"/>
  <c r="I13" i="5"/>
  <c r="J13" i="5" s="1"/>
  <c r="G13" i="5"/>
  <c r="H13" i="5" s="1"/>
  <c r="J10" i="5"/>
  <c r="J9" i="5" s="1"/>
  <c r="H10" i="5"/>
  <c r="H9" i="5"/>
  <c r="K8" i="5"/>
  <c r="J8" i="5"/>
  <c r="I8" i="5"/>
  <c r="J15" i="5" s="1"/>
  <c r="H8" i="5"/>
  <c r="G8" i="5"/>
  <c r="J7" i="5"/>
  <c r="H7" i="5"/>
  <c r="J5" i="5"/>
  <c r="H5" i="5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J19" i="2"/>
  <c r="J20" i="2" s="1"/>
  <c r="H19" i="2"/>
  <c r="H20" i="2" s="1"/>
  <c r="J18" i="2"/>
  <c r="H18" i="2"/>
  <c r="J14" i="2"/>
  <c r="H14" i="2"/>
  <c r="K13" i="2"/>
  <c r="I13" i="2"/>
  <c r="J13" i="2" s="1"/>
  <c r="G13" i="2"/>
  <c r="H13" i="2" s="1"/>
  <c r="J10" i="2"/>
  <c r="H10" i="2"/>
  <c r="K8" i="2"/>
  <c r="I8" i="2"/>
  <c r="J15" i="2" s="1"/>
  <c r="G8" i="2"/>
  <c r="H15" i="2" s="1"/>
  <c r="J7" i="2"/>
  <c r="J8" i="2" s="1"/>
  <c r="H7" i="2"/>
  <c r="H8" i="2" s="1"/>
  <c r="J5" i="2"/>
  <c r="J9" i="2" s="1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<sst xmlns="http://schemas.openxmlformats.org/spreadsheetml/2006/main" count="82" uniqueCount="45">
  <si>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03 November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</si>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</sst>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12658484.972934466</c:v>
                </c:pt>
                <c:pt idx="1">
                  <c:v>902426.99691041373</c:v>
                </c:pt>
                <c:pt idx="2">
                  <c:v>399028.38129219</c:v>
                </c:pt>
                <c:pt idx="3">
                  <c:v>398.62997972400001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BEB-4C73-82C6-D7DE4B083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429633</c:v>
                </c:pt>
                <c:pt idx="1">
                  <c:v>44133</c:v>
                </c:pt>
                <c:pt idx="2">
                  <c:v>929200</c:v>
                </c:pt>
                <c:pt idx="3">
                  <c:v>2947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FD4-40FE-9DB0-32C2FEE94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6701788.1180487368</c:v>
                </c:pt>
                <c:pt idx="1">
                  <c:v>1161627.593174787</c:v>
                </c:pt>
                <c:pt idx="2">
                  <c:v>199641.762876041</c:v>
                </c:pt>
                <c:pt idx="3">
                  <c:v>5497854.4957453152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311-40BB-96B1-601EE8EA5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6249525.0624820851</c:v>
                </c:pt>
                <c:pt idx="1">
                  <c:v>7301675.2463447303</c:v>
                </c:pt>
                <c:pt idx="2">
                  <c:v>8784.530621287</c:v>
                </c:pt>
                <c:pt idx="3">
                  <c:v>927.13039677799998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58D-4369-B59F-D1817B408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13960338.981116794</v>
      </c>
      <c r="H4" s="5"/>
      <c r="I4" s="1">
        <v>1405913</v>
      </c>
      <c r="J4" s="5"/>
      <c r="K4" s="3">
        <v>1637660.3140499189</v>
      </c>
    </row>
    <row r="5" spans="1:11">
      <c r="E5" s="6" t="s">
        <v>7</v>
      </c>
      <c r="F5" s="6"/>
      <c r="G5" s="2">
        <v>13560911.96984488</v>
      </c>
      <c r="H5" s="4">
        <f>G5/G4</f>
        <v>0.97138844466368668</v>
      </c>
      <c r="I5">
        <v>473766</v>
      </c>
      <c r="J5" s="4">
        <f>I5/I4</f>
        <v>0.33698102229654325</v>
      </c>
      <c r="K5" s="2">
        <v>1532376.916557715</v>
      </c>
    </row>
    <row r="6" spans="1:11">
      <c r="F6" t="s">
        <v>8</v>
      </c>
    </row>
    <row r="7" spans="1:11">
      <c r="F7" t="s">
        <v>9</v>
      </c>
      <c r="G7" s="2">
        <v>12658484.972934466</v>
      </c>
      <c r="H7" s="4">
        <f>G7/G5</f>
        <v>0.93345381203586297</v>
      </c>
      <c r="I7">
        <v>429633</v>
      </c>
      <c r="J7" s="4">
        <f>I7/I5</f>
        <v>0.90684641785185094</v>
      </c>
      <c r="K7" s="2">
        <v>1285960.910072804</v>
      </c>
    </row>
    <row r="8" spans="1:11">
      <c r="F8" t="s">
        <v>10</v>
      </c>
      <c r="G8" s="2">
        <f>G5-G7</f>
        <v>902426.99691041373</v>
      </c>
      <c r="H8" s="4">
        <f>1-H7</f>
        <v>6.6546187964137027E-2</v>
      </c>
      <c r="I8">
        <f>I5-I7</f>
        <v>44133</v>
      </c>
      <c r="J8" s="4">
        <f>1-J7</f>
        <v>9.3153582148149061E-2</v>
      </c>
      <c r="K8" s="2">
        <f>K5-K7</f>
        <v>246416.00648491108</v>
      </c>
    </row>
    <row r="9" spans="1:11">
      <c r="E9" s="6" t="s">
        <v>11</v>
      </c>
      <c r="F9" s="6"/>
      <c r="G9" s="2">
        <v>399028.38129219</v>
      </c>
      <c r="H9" s="4">
        <f>1-H5-H10</f>
        <v>2.8583000873541091E-2</v>
      </c>
      <c r="I9">
        <v>929200</v>
      </c>
      <c r="J9" s="4">
        <f>1-J5-J10</f>
        <v>0.6609228309290831</v>
      </c>
      <c r="K9" s="2">
        <v>104637.139281027</v>
      </c>
    </row>
    <row r="10" spans="1:11">
      <c r="E10" s="6" t="s">
        <v>12</v>
      </c>
      <c r="F10" s="6"/>
      <c r="G10" s="2">
        <v>398.62997972400001</v>
      </c>
      <c r="H10" s="4">
        <f>G10/G4</f>
        <v>2.8554462772229227E-5</v>
      </c>
      <c r="I10">
        <v>2947</v>
      </c>
      <c r="J10" s="4">
        <f>I10/I4</f>
        <v>2.0961467743736634E-3</v>
      </c>
      <c r="K10" s="2">
        <v>646.25821117700002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7300005.5147228613</v>
      </c>
      <c r="H13" s="5">
        <f>G13/G5</f>
        <v>0.53831228540939824</v>
      </c>
      <c r="I13" s="1">
        <f>I14+I15</f>
        <v>287024</v>
      </c>
      <c r="J13" s="5">
        <f>I13/I5</f>
        <v>0.60583494805452476</v>
      </c>
      <c r="K13" s="3">
        <f>K14+K15</f>
        <v>184911.06704485603</v>
      </c>
    </row>
    <row r="14" spans="1:11">
      <c r="E14" s="6" t="s">
        <v>15</v>
      </c>
      <c r="F14" s="6"/>
      <c r="G14" s="2">
        <v>6750296.7679078178</v>
      </c>
      <c r="H14" s="4">
        <f>G14/G7</f>
        <v>0.53326261257495311</v>
      </c>
      <c r="I14">
        <v>260318</v>
      </c>
      <c r="J14" s="4">
        <f>I14/I7</f>
        <v>0.60590783296441386</v>
      </c>
      <c r="K14" s="2">
        <v>212817.44849418601</v>
      </c>
    </row>
    <row r="15" spans="1:11">
      <c r="E15" s="6" t="s">
        <v>16</v>
      </c>
      <c r="F15" s="6"/>
      <c r="G15" s="2">
        <v>549708.74681504304</v>
      </c>
      <c r="H15" s="4">
        <f>G15/G8</f>
        <v>0.6091448379725436</v>
      </c>
      <c r="I15">
        <v>26706</v>
      </c>
      <c r="J15" s="4">
        <f>I15/I8</f>
        <v>0.60512541635510841</v>
      </c>
      <c r="K15" s="2">
        <v>-27906.381449330001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6701788.1180487368</v>
      </c>
      <c r="H18" s="4">
        <f>G18/G5</f>
        <v>0.49419892503921309</v>
      </c>
      <c r="I18">
        <v>274300</v>
      </c>
      <c r="J18" s="4">
        <f>I18/I5</f>
        <v>0.57897780760966389</v>
      </c>
      <c r="K18" s="2">
        <v>162607.85986000099</v>
      </c>
    </row>
    <row r="19" spans="2:11">
      <c r="E19" s="6" t="s">
        <v>20</v>
      </c>
      <c r="F19" s="6"/>
      <c r="G19" s="2">
        <v>1161627.593174787</v>
      </c>
      <c r="H19" s="4">
        <f>G19/G5</f>
        <v>8.5659990696634145E-2</v>
      </c>
      <c r="I19">
        <v>24150</v>
      </c>
      <c r="J19" s="4">
        <f>I19/I5</f>
        <v>5.0974531730854471E-2</v>
      </c>
      <c r="K19" s="2">
        <v>130186.81167082601</v>
      </c>
    </row>
    <row r="20" spans="2:11">
      <c r="E20" s="6" t="s">
        <v>21</v>
      </c>
      <c r="F20" s="6"/>
      <c r="G20" s="2">
        <v>5697496.2586213565</v>
      </c>
      <c r="H20" s="4">
        <f>1-H18-H19</f>
        <v>0.4201410842641527</v>
      </c>
      <c r="I20">
        <v>175316</v>
      </c>
      <c r="J20" s="4">
        <f>1-J18-J19</f>
        <v>0.37004766065948164</v>
      </c>
      <c r="K20" s="2">
        <v>1239582.2450268881</v>
      </c>
    </row>
    <row r="21" spans="2:11">
      <c r="F21" t="s">
        <v>22</v>
      </c>
    </row>
    <row r="22" spans="2:11">
      <c r="F22" t="s">
        <v>23</v>
      </c>
      <c r="G22" s="2">
        <v>199641.762876041</v>
      </c>
      <c r="H22" s="4">
        <f>G22/G20</f>
        <v>3.5040262215871823E-2</v>
      </c>
      <c r="I22">
        <v>12645</v>
      </c>
      <c r="J22" s="4">
        <f>I22/I20</f>
        <v>7.2126902279312788E-2</v>
      </c>
      <c r="K22" s="2">
        <v>34294.927168401999</v>
      </c>
    </row>
    <row r="23" spans="2:11">
      <c r="F23" t="s">
        <v>24</v>
      </c>
      <c r="G23" s="2">
        <f>G20-G22</f>
        <v>5497854.4957453152</v>
      </c>
      <c r="H23" s="4">
        <f>1-H22</f>
        <v>0.96495973778412814</v>
      </c>
      <c r="I23">
        <f>I20-I22</f>
        <v>162671</v>
      </c>
      <c r="J23" s="4">
        <f>1-J22</f>
        <v>0.92787309772068727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6249525.0624820851</v>
      </c>
      <c r="H26" s="4">
        <f>G26/G5</f>
        <v>0.46084843529543035</v>
      </c>
      <c r="I26">
        <v>247633</v>
      </c>
      <c r="J26" s="4">
        <f>I26/I5</f>
        <v>0.52269052654686066</v>
      </c>
      <c r="K26" s="2">
        <v>329339.857646772</v>
      </c>
    </row>
    <row r="27" spans="2:11">
      <c r="E27" s="6" t="s">
        <v>27</v>
      </c>
      <c r="F27" s="6"/>
      <c r="G27" s="2">
        <v>7301675.2463447303</v>
      </c>
      <c r="H27" s="4">
        <f>G27/G5</f>
        <v>0.53843541367876402</v>
      </c>
      <c r="I27">
        <v>225767</v>
      </c>
      <c r="J27" s="4">
        <f>I27/I5</f>
        <v>0.47653694017721832</v>
      </c>
      <c r="K27" s="2">
        <v>1202910.9447297589</v>
      </c>
    </row>
    <row r="28" spans="2:11">
      <c r="E28" s="6" t="s">
        <v>28</v>
      </c>
      <c r="F28" s="6"/>
      <c r="G28" s="2">
        <v>8784.530621287</v>
      </c>
      <c r="H28" s="4">
        <f>G28/G5</f>
        <v>6.4778317570536408E-4</v>
      </c>
      <c r="I28">
        <v>310</v>
      </c>
      <c r="J28" s="4">
        <f>I28/I5</f>
        <v>6.5433146321179658E-4</v>
      </c>
      <c r="K28" s="2">
        <v>126.114181184</v>
      </c>
    </row>
    <row r="29" spans="2:11">
      <c r="E29" s="6" t="s">
        <v>29</v>
      </c>
      <c r="F29" s="6"/>
      <c r="G29" s="2">
        <v>927.13039677799998</v>
      </c>
      <c r="H29" s="4">
        <f>G29/G5</f>
        <v>6.8367850100320735E-5</v>
      </c>
      <c r="I29">
        <v>56</v>
      </c>
      <c r="J29" s="4">
        <f>I29/I5</f>
        <v>1.1820181270922776E-4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13944270.368166396</v>
      </c>
      <c r="H4" s="5"/>
      <c r="I4" s="1">
        <v>2839384</v>
      </c>
      <c r="J4" s="5"/>
      <c r="K4" s="3">
        <v>168745031.4293046</v>
      </c>
    </row>
    <row r="5" spans="1:11">
      <c r="E5" s="6" t="s">
        <v>7</v>
      </c>
      <c r="F5" s="6"/>
      <c r="G5" s="2">
        <v>11844627.840192892</v>
      </c>
      <c r="H5" s="4">
        <f>G5/G4</f>
        <v>0.84942614618497259</v>
      </c>
      <c r="I5">
        <v>456812</v>
      </c>
      <c r="J5" s="4">
        <f>I5/I4</f>
        <v>0.16088419178244295</v>
      </c>
      <c r="K5" s="2">
        <v>5876058.8622223092</v>
      </c>
    </row>
    <row r="6" spans="1:11">
      <c r="F6" t="s">
        <v>8</v>
      </c>
    </row>
    <row r="7" spans="1:11">
      <c r="F7" t="s">
        <v>9</v>
      </c>
      <c r="G7" s="2">
        <v>10969110.496779077</v>
      </c>
      <c r="H7" s="4">
        <f>G7/G5</f>
        <v>0.92608316992089157</v>
      </c>
      <c r="I7">
        <v>417987</v>
      </c>
      <c r="J7" s="4">
        <f>I7/I5</f>
        <v>0.91500880011908614</v>
      </c>
      <c r="K7" s="2">
        <v>5518829.930468332</v>
      </c>
    </row>
    <row r="8" spans="1:11">
      <c r="F8" t="s">
        <v>10</v>
      </c>
      <c r="G8" s="2">
        <f>G5-G7</f>
        <v>875517.3434138149</v>
      </c>
      <c r="H8" s="4">
        <f>1-H7</f>
        <v>7.3916830079108431E-2</v>
      </c>
      <c r="I8">
        <f>I5-I7</f>
        <v>38825</v>
      </c>
      <c r="J8" s="4">
        <f>1-J7</f>
        <v>8.4991199880913859E-2</v>
      </c>
      <c r="K8" s="2">
        <f>K5-K7</f>
        <v>357228.9317539772</v>
      </c>
    </row>
    <row r="9" spans="1:11">
      <c r="E9" s="6" t="s">
        <v>11</v>
      </c>
      <c r="F9" s="6"/>
      <c r="G9" s="2">
        <v>1973907.1444023079</v>
      </c>
      <c r="H9" s="4">
        <f>1-H5-H10</f>
        <v>0.14155686115413929</v>
      </c>
      <c r="I9">
        <v>1883235</v>
      </c>
      <c r="J9" s="4">
        <f>1-J5-J10</f>
        <v>0.66325477638811803</v>
      </c>
      <c r="K9" s="2">
        <v>162327298.61808255</v>
      </c>
    </row>
    <row r="10" spans="1:11">
      <c r="E10" s="6" t="s">
        <v>12</v>
      </c>
      <c r="F10" s="6"/>
      <c r="G10" s="2">
        <v>125735.383571196</v>
      </c>
      <c r="H10" s="4">
        <f>G10/G4</f>
        <v>9.0169926608881148E-3</v>
      </c>
      <c r="I10">
        <v>499337</v>
      </c>
      <c r="J10" s="4">
        <f>I10/I4</f>
        <v>0.17586103182943907</v>
      </c>
      <c r="K10" s="2">
        <v>541673.94899972004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5481334.7204974843</v>
      </c>
      <c r="H13" s="5">
        <f>G13/G5</f>
        <v>0.4627696871907982</v>
      </c>
      <c r="I13" s="1">
        <f>I14+I15</f>
        <v>175407</v>
      </c>
      <c r="J13" s="5">
        <f>I13/I5</f>
        <v>0.38398071854504695</v>
      </c>
      <c r="K13" s="3">
        <f>K14+K15</f>
        <v>1453779.6099651069</v>
      </c>
    </row>
    <row r="14" spans="1:11">
      <c r="E14" s="6" t="s">
        <v>15</v>
      </c>
      <c r="F14" s="6"/>
      <c r="G14" s="2">
        <v>5142587.4395469641</v>
      </c>
      <c r="H14" s="4">
        <f>G14/G7</f>
        <v>0.4688244722356486</v>
      </c>
      <c r="I14">
        <v>159787</v>
      </c>
      <c r="J14" s="4">
        <f>I14/I7</f>
        <v>0.382277439250503</v>
      </c>
      <c r="K14" s="2">
        <v>1413430.475578553</v>
      </c>
    </row>
    <row r="15" spans="1:11">
      <c r="E15" s="6" t="s">
        <v>16</v>
      </c>
      <c r="F15" s="6"/>
      <c r="G15" s="2">
        <v>338747.28095052001</v>
      </c>
      <c r="H15" s="4">
        <f>G15/G8</f>
        <v>0.38691098868433321</v>
      </c>
      <c r="I15">
        <v>15620</v>
      </c>
      <c r="J15" s="4">
        <f>I15/I8</f>
        <v>0.40231809401159047</v>
      </c>
      <c r="K15" s="2">
        <v>40349.134386553997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4848093.6323590409</v>
      </c>
      <c r="H18" s="4">
        <f>G18/G5</f>
        <v>0.4093073837159994</v>
      </c>
      <c r="I18">
        <v>180875</v>
      </c>
      <c r="J18" s="4">
        <f>I18/I5</f>
        <v>0.39595063176974338</v>
      </c>
      <c r="K18" s="2">
        <v>1462086.4742625779</v>
      </c>
    </row>
    <row r="19" spans="2:11">
      <c r="E19" s="6" t="s">
        <v>20</v>
      </c>
      <c r="F19" s="6"/>
      <c r="G19" s="2">
        <v>967844.46067414305</v>
      </c>
      <c r="H19" s="4">
        <f>G19/G5</f>
        <v>8.1711681762588972E-2</v>
      </c>
      <c r="I19">
        <v>25704</v>
      </c>
      <c r="J19" s="4">
        <f>I19/I5</f>
        <v>5.6268224127212073E-2</v>
      </c>
      <c r="K19" s="2">
        <v>621020.58265609096</v>
      </c>
    </row>
    <row r="20" spans="2:11">
      <c r="E20" s="6" t="s">
        <v>21</v>
      </c>
      <c r="F20" s="6"/>
      <c r="G20" s="2">
        <v>6028689.7471597092</v>
      </c>
      <c r="H20" s="4">
        <f>1-H18-H19</f>
        <v>0.50898093452141158</v>
      </c>
      <c r="I20">
        <v>250198</v>
      </c>
      <c r="J20" s="4">
        <f>1-J18-J19</f>
        <v>0.54778114410304446</v>
      </c>
      <c r="K20" s="2">
        <v>3782666.0876705502</v>
      </c>
    </row>
    <row r="21" spans="2:11">
      <c r="F21" t="s">
        <v>22</v>
      </c>
    </row>
    <row r="22" spans="2:11">
      <c r="F22" t="s">
        <v>23</v>
      </c>
      <c r="G22" s="2">
        <v>309296.86417140701</v>
      </c>
      <c r="H22" s="4">
        <f>G22/G20</f>
        <v>5.1304160131498848E-2</v>
      </c>
      <c r="I22">
        <v>21366</v>
      </c>
      <c r="J22" s="4">
        <f>I22/I20</f>
        <v>8.5396366078066166E-2</v>
      </c>
      <c r="K22" s="2">
        <v>804369.271567235</v>
      </c>
    </row>
    <row r="23" spans="2:11">
      <c r="F23" t="s">
        <v>24</v>
      </c>
      <c r="G23" s="2">
        <f>G20-G22</f>
        <v>5719392.882988302</v>
      </c>
      <c r="H23" s="4">
        <f>1-H22</f>
        <v>0.94869583986850115</v>
      </c>
      <c r="I23">
        <f>I20-I22</f>
        <v>228832</v>
      </c>
      <c r="J23" s="4">
        <f>1-J22</f>
        <v>0.91460363392193389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6145070.2122930717</v>
      </c>
      <c r="H26" s="4">
        <f>G26/G5</f>
        <v>0.51880652521987536</v>
      </c>
      <c r="I26">
        <v>232517</v>
      </c>
      <c r="J26" s="4">
        <f>I26/I5</f>
        <v>0.50899932576202023</v>
      </c>
      <c r="K26" s="2">
        <v>3335882.8900469719</v>
      </c>
    </row>
    <row r="27" spans="2:11">
      <c r="E27" s="6" t="s">
        <v>27</v>
      </c>
      <c r="F27" s="6"/>
      <c r="G27" s="2">
        <v>5668580.9338069474</v>
      </c>
      <c r="H27" s="4">
        <f>G27/G5</f>
        <v>0.47857822215160739</v>
      </c>
      <c r="I27">
        <v>223089</v>
      </c>
      <c r="J27" s="4">
        <f>I27/I5</f>
        <v>0.48836063851212314</v>
      </c>
      <c r="K27" s="2">
        <v>2532851.958733988</v>
      </c>
    </row>
    <row r="28" spans="2:11">
      <c r="E28" s="6" t="s">
        <v>28</v>
      </c>
      <c r="F28" s="6"/>
      <c r="G28" s="2">
        <v>26558.016743581</v>
      </c>
      <c r="H28" s="4">
        <f>G28/G5</f>
        <v>2.2421993414989808E-3</v>
      </c>
      <c r="I28">
        <v>962</v>
      </c>
      <c r="J28" s="4">
        <f>I28/I5</f>
        <v>2.1058991445058362E-3</v>
      </c>
      <c r="K28" s="2">
        <v>4549.9882150109997</v>
      </c>
    </row>
    <row r="29" spans="2:11">
      <c r="E29" s="6" t="s">
        <v>29</v>
      </c>
      <c r="F29" s="6"/>
      <c r="G29" s="2">
        <v>4418.6773492929997</v>
      </c>
      <c r="H29" s="4">
        <f>G29/G5</f>
        <v>3.7305328701834847E-4</v>
      </c>
      <c r="I29">
        <v>237</v>
      </c>
      <c r="J29" s="4">
        <f>I29/I5</f>
        <v>5.1881299090216545E-4</v>
      </c>
      <c r="K29" s="2">
        <v>2773.1702263379998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/>
  <sheetData>
    <row r="1" spans="1:2">
      <c r="A1" t="s">
        <v>30</v>
      </c>
    </row>
    <row r="2" spans="1:2">
      <c r="A2" t="s">
        <v>31</v>
      </c>
      <c r="B2">
        <f>'NEWT - EU'!$G$7</f>
        <v>12658484.972934466</v>
      </c>
    </row>
    <row r="3" spans="1:2">
      <c r="A3" t="s">
        <v>32</v>
      </c>
      <c r="B3">
        <f>'NEWT - EU'!$G$8</f>
        <v>902426.99691041373</v>
      </c>
    </row>
    <row r="4" spans="1:2">
      <c r="A4" t="s">
        <v>33</v>
      </c>
      <c r="B4">
        <f>'NEWT - EU'!$G$9</f>
        <v>399028.38129219</v>
      </c>
    </row>
    <row r="5" spans="1:2">
      <c r="A5" t="s">
        <v>34</v>
      </c>
      <c r="B5">
        <f>'NEWT - EU'!$G$10</f>
        <v>398.62997972400001</v>
      </c>
    </row>
    <row r="14" spans="1:2">
      <c r="A14" t="s">
        <v>35</v>
      </c>
    </row>
    <row r="15" spans="1:2">
      <c r="A15" t="s">
        <v>31</v>
      </c>
      <c r="B15">
        <f>'NEWT - EU'!$I$7</f>
        <v>429633</v>
      </c>
    </row>
    <row r="16" spans="1:2">
      <c r="A16" t="s">
        <v>32</v>
      </c>
      <c r="B16">
        <f>'NEWT - EU'!$I$8</f>
        <v>44133</v>
      </c>
    </row>
    <row r="17" spans="1:2">
      <c r="A17" t="s">
        <v>33</v>
      </c>
      <c r="B17">
        <f>'NEWT - EU'!$I$9</f>
        <v>929200</v>
      </c>
    </row>
    <row r="18" spans="1:2">
      <c r="A18" t="s">
        <v>34</v>
      </c>
      <c r="B18">
        <f>'NEWT - EU'!$I$10</f>
        <v>2947</v>
      </c>
    </row>
    <row r="26" spans="1:2">
      <c r="A26" t="s">
        <v>18</v>
      </c>
    </row>
    <row r="27" spans="1:2">
      <c r="A27" t="s">
        <v>36</v>
      </c>
      <c r="B27">
        <f>'NEWT - EU'!$G$18</f>
        <v>6701788.1180487368</v>
      </c>
    </row>
    <row r="28" spans="1:2">
      <c r="A28" t="s">
        <v>37</v>
      </c>
      <c r="B28">
        <f>'NEWT - EU'!$G$19</f>
        <v>1161627.593174787</v>
      </c>
    </row>
    <row r="29" spans="1:2">
      <c r="A29" t="s">
        <v>38</v>
      </c>
      <c r="B29">
        <f>'NEWT - EU'!$G$22</f>
        <v>199641.762876041</v>
      </c>
    </row>
    <row r="30" spans="1:2">
      <c r="A30" t="s">
        <v>39</v>
      </c>
      <c r="B30">
        <f>'NEWT - EU'!$G$23</f>
        <v>5497854.4957453152</v>
      </c>
    </row>
    <row r="39" spans="1:2">
      <c r="A39" t="s">
        <v>40</v>
      </c>
    </row>
    <row r="40" spans="1:2">
      <c r="A40" t="s">
        <v>41</v>
      </c>
      <c r="B40">
        <f>'NEWT - EU'!$G$26</f>
        <v>6249525.0624820851</v>
      </c>
    </row>
    <row r="41" spans="1:2">
      <c r="A41" t="s">
        <v>42</v>
      </c>
      <c r="B41">
        <f>'NEWT - EU'!$G$27</f>
        <v>7301675.2463447303</v>
      </c>
    </row>
    <row r="42" spans="1:2">
      <c r="A42" t="s">
        <v>43</v>
      </c>
      <c r="B42">
        <f>'NEWT - EU'!$G$28</f>
        <v>8784.530621287</v>
      </c>
    </row>
    <row r="43" spans="1:2">
      <c r="A43" t="s">
        <v>44</v>
      </c>
      <c r="B43">
        <f>'NEWT - EU'!$G$29</f>
        <v>927.13039677799998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2023-11-10T11:10:10Z</dcterms:created>
  <dcterms:modified xsi:type="dcterms:W3CDTF">2023-11-10T11:10:10Z</dcterms:modified>
</cp:coreProperties>
</file>