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AD38F36D-115A-41F5-9B06-EC61CD6901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J19" i="5"/>
  <c r="H19" i="5"/>
  <c r="H20" i="5" s="1"/>
  <c r="J18" i="5"/>
  <c r="J20" i="5" s="1"/>
  <c r="H18" i="5"/>
  <c r="J14" i="5"/>
  <c r="H14" i="5"/>
  <c r="K13" i="5"/>
  <c r="J13" i="5"/>
  <c r="I13" i="5"/>
  <c r="G13" i="5"/>
  <c r="H13" i="5" s="1"/>
  <c r="J10" i="5"/>
  <c r="H10" i="5"/>
  <c r="K8" i="5"/>
  <c r="J8" i="5"/>
  <c r="I8" i="5"/>
  <c r="J15" i="5" s="1"/>
  <c r="G8" i="5"/>
  <c r="H15" i="5" s="1"/>
  <c r="J7" i="5"/>
  <c r="H7" i="5"/>
  <c r="H8" i="5" s="1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B30" i="3" s="1"/>
  <c r="J22" i="2"/>
  <c r="J23" i="2" s="1"/>
  <c r="H22" i="2"/>
  <c r="J19" i="2"/>
  <c r="H19" i="2"/>
  <c r="J18" i="2"/>
  <c r="J20" i="2" s="1"/>
  <c r="H18" i="2"/>
  <c r="H20" i="2" s="1"/>
  <c r="H15" i="2"/>
  <c r="J14" i="2"/>
  <c r="H14" i="2"/>
  <c r="K13" i="2"/>
  <c r="I13" i="2"/>
  <c r="J13" i="2" s="1"/>
  <c r="G13" i="2"/>
  <c r="H13" i="2" s="1"/>
  <c r="J10" i="2"/>
  <c r="H10" i="2"/>
  <c r="K8" i="2"/>
  <c r="I8" i="2"/>
  <c r="J15" i="2" s="1"/>
  <c r="H8" i="2"/>
  <c r="G8" i="2"/>
  <c r="B3" i="3" s="1"/>
  <c r="J7" i="2"/>
  <c r="J8" i="2" s="1"/>
  <c r="H7" i="2"/>
  <c r="J5" i="2"/>
  <c r="J9" i="2" s="1"/>
  <c r="H5" i="2"/>
  <c r="H9" i="2" s="1"/>
  <c r="B16" i="3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<sst xmlns="http://schemas.openxmlformats.org/spreadsheetml/2006/main" count="82" uniqueCount="45">
  <si>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05 April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</si>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</sst>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11630213.782647941</c:v>
                </c:pt>
                <c:pt idx="1">
                  <c:v>427422.41584056243</c:v>
                </c:pt>
                <c:pt idx="2">
                  <c:v>377618.68955947499</c:v>
                </c:pt>
                <c:pt idx="3">
                  <c:v>492.74127186300001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2D1-4A3B-B5E6-AE85C3676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384596</c:v>
                </c:pt>
                <c:pt idx="1">
                  <c:v>17165</c:v>
                </c:pt>
                <c:pt idx="2">
                  <c:v>953900</c:v>
                </c:pt>
                <c:pt idx="3">
                  <c:v>2120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95A-4297-B646-BD30F3B7D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5563468.1418534908</c:v>
                </c:pt>
                <c:pt idx="1">
                  <c:v>1172099.9152397809</c:v>
                </c:pt>
                <c:pt idx="2">
                  <c:v>59142.879834328996</c:v>
                </c:pt>
                <c:pt idx="3">
                  <c:v>5262925.2615609039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66A-4128-9757-70D596653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5184898.6553822858</c:v>
                </c:pt>
                <c:pt idx="1">
                  <c:v>6864272.3880881136</c:v>
                </c:pt>
                <c:pt idx="2">
                  <c:v>7276.5027850010001</c:v>
                </c:pt>
                <c:pt idx="3">
                  <c:v>1188.6522331040001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704-4EA3-9643-04FF6E32E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12435747.629319845</v>
      </c>
      <c r="H4" s="5"/>
      <c r="I4" s="1">
        <v>1357781</v>
      </c>
      <c r="J4" s="5"/>
      <c r="K4" s="3">
        <v>1438807.7597990939</v>
      </c>
    </row>
    <row r="5" spans="1:11" x14ac:dyDescent="0.25">
      <c r="E5" s="6" t="s">
        <v>7</v>
      </c>
      <c r="F5" s="6"/>
      <c r="G5" s="2">
        <v>12057636.198488504</v>
      </c>
      <c r="H5" s="4">
        <f>G5/G4</f>
        <v>0.96959479702371365</v>
      </c>
      <c r="I5">
        <v>401761</v>
      </c>
      <c r="J5" s="4">
        <f>I5/I4</f>
        <v>0.2958952879735392</v>
      </c>
      <c r="K5" s="2">
        <v>1327813.0605715329</v>
      </c>
    </row>
    <row r="6" spans="1:11" x14ac:dyDescent="0.25">
      <c r="F6" t="s">
        <v>8</v>
      </c>
    </row>
    <row r="7" spans="1:11" x14ac:dyDescent="0.25">
      <c r="F7" t="s">
        <v>9</v>
      </c>
      <c r="G7" s="2">
        <v>11630213.782647941</v>
      </c>
      <c r="H7" s="4">
        <f>G7/G5</f>
        <v>0.96455172400257505</v>
      </c>
      <c r="I7">
        <v>384596</v>
      </c>
      <c r="J7" s="4">
        <f>I7/I5</f>
        <v>0.95727559419654973</v>
      </c>
      <c r="K7" s="2">
        <v>1210521.7551201759</v>
      </c>
    </row>
    <row r="8" spans="1:11" x14ac:dyDescent="0.25">
      <c r="F8" t="s">
        <v>10</v>
      </c>
      <c r="G8" s="2">
        <f>G5-G7</f>
        <v>427422.41584056243</v>
      </c>
      <c r="H8" s="4">
        <f>1-H7</f>
        <v>3.544827599742495E-2</v>
      </c>
      <c r="I8">
        <f>I5-I7</f>
        <v>17165</v>
      </c>
      <c r="J8" s="4">
        <f>1-J7</f>
        <v>4.2724405803450272E-2</v>
      </c>
      <c r="K8" s="2">
        <f>K5-K7</f>
        <v>117291.30545135704</v>
      </c>
    </row>
    <row r="9" spans="1:11" x14ac:dyDescent="0.25">
      <c r="E9" s="6" t="s">
        <v>11</v>
      </c>
      <c r="F9" s="6"/>
      <c r="G9" s="2">
        <v>377618.68955947499</v>
      </c>
      <c r="H9" s="4">
        <f>1-H5-H10</f>
        <v>3.0365580004949971E-2</v>
      </c>
      <c r="I9">
        <v>953900</v>
      </c>
      <c r="J9" s="4">
        <f>1-J5-J10</f>
        <v>0.7025433409364249</v>
      </c>
      <c r="K9" s="2">
        <v>111671.30401834</v>
      </c>
    </row>
    <row r="10" spans="1:11" x14ac:dyDescent="0.25">
      <c r="E10" s="6" t="s">
        <v>12</v>
      </c>
      <c r="F10" s="6"/>
      <c r="G10" s="2">
        <v>492.74127186300001</v>
      </c>
      <c r="H10" s="4">
        <f>G10/G4</f>
        <v>3.9622971336380342E-5</v>
      </c>
      <c r="I10">
        <v>2120</v>
      </c>
      <c r="J10" s="4">
        <f>I10/I4</f>
        <v>1.5613710900358748E-3</v>
      </c>
      <c r="K10" s="2">
        <v>-676.60479077900004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6123276.0902504232</v>
      </c>
      <c r="H13" s="5">
        <f>G13/G5</f>
        <v>0.50783387302877925</v>
      </c>
      <c r="I13" s="1">
        <f>I14+I15</f>
        <v>236529</v>
      </c>
      <c r="J13" s="5">
        <f>I13/I5</f>
        <v>0.58873061347417988</v>
      </c>
      <c r="K13" s="3">
        <f>K14+K15</f>
        <v>115754.903564397</v>
      </c>
    </row>
    <row r="14" spans="1:11" x14ac:dyDescent="0.25">
      <c r="E14" s="6" t="s">
        <v>15</v>
      </c>
      <c r="F14" s="6"/>
      <c r="G14" s="2">
        <v>6055112.7467970094</v>
      </c>
      <c r="H14" s="4">
        <f>G14/G7</f>
        <v>0.52063640961021052</v>
      </c>
      <c r="I14">
        <v>233739</v>
      </c>
      <c r="J14" s="4">
        <f>I14/I7</f>
        <v>0.6077520307023474</v>
      </c>
      <c r="K14" s="2">
        <v>112693.353564397</v>
      </c>
    </row>
    <row r="15" spans="1:11" x14ac:dyDescent="0.25">
      <c r="E15" s="6" t="s">
        <v>16</v>
      </c>
      <c r="F15" s="6"/>
      <c r="G15" s="2">
        <v>68163.343453413996</v>
      </c>
      <c r="H15" s="4">
        <f>G15/G8</f>
        <v>0.15947535956757206</v>
      </c>
      <c r="I15">
        <v>2790</v>
      </c>
      <c r="J15" s="4">
        <f>I15/I8</f>
        <v>0.16254005243227498</v>
      </c>
      <c r="K15" s="2">
        <v>3061.55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5563468.1418534908</v>
      </c>
      <c r="H18" s="4">
        <f>G18/G5</f>
        <v>0.46140620352693212</v>
      </c>
      <c r="I18">
        <v>220656</v>
      </c>
      <c r="J18" s="4">
        <f>I18/I5</f>
        <v>0.54922204992520429</v>
      </c>
      <c r="K18" s="2">
        <v>101210.955129015</v>
      </c>
    </row>
    <row r="19" spans="2:11" x14ac:dyDescent="0.25">
      <c r="E19" s="6" t="s">
        <v>20</v>
      </c>
      <c r="F19" s="6"/>
      <c r="G19" s="2">
        <v>1172099.9152397809</v>
      </c>
      <c r="H19" s="4">
        <f>G19/G5</f>
        <v>9.7208100820516591E-2</v>
      </c>
      <c r="I19">
        <v>21245</v>
      </c>
      <c r="J19" s="4">
        <f>I19/I5</f>
        <v>5.2879697133370339E-2</v>
      </c>
      <c r="K19" s="2">
        <v>94238.760196803007</v>
      </c>
    </row>
    <row r="20" spans="2:11" x14ac:dyDescent="0.25">
      <c r="E20" s="6" t="s">
        <v>21</v>
      </c>
      <c r="F20" s="6"/>
      <c r="G20" s="2">
        <v>5322068.1413952326</v>
      </c>
      <c r="H20" s="4">
        <f>1-H18-H19</f>
        <v>0.44138569565255126</v>
      </c>
      <c r="I20">
        <v>159860</v>
      </c>
      <c r="J20" s="4">
        <f>1-J18-J19</f>
        <v>0.39789825294142539</v>
      </c>
      <c r="K20" s="2">
        <v>1132363.345245715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59142.879834328996</v>
      </c>
      <c r="H22" s="4">
        <f>G22/G20</f>
        <v>1.1112762607136426E-2</v>
      </c>
      <c r="I22">
        <v>6754</v>
      </c>
      <c r="J22" s="4">
        <f>I22/I20</f>
        <v>4.2249468284749153E-2</v>
      </c>
      <c r="K22" s="2">
        <v>23947.554567087998</v>
      </c>
    </row>
    <row r="23" spans="2:11" x14ac:dyDescent="0.25">
      <c r="F23" t="s">
        <v>24</v>
      </c>
      <c r="G23" s="2">
        <f>G20-G22</f>
        <v>5262925.2615609039</v>
      </c>
      <c r="H23" s="4">
        <f>1-H22</f>
        <v>0.98888723739286355</v>
      </c>
      <c r="I23">
        <f>I20-I22</f>
        <v>153106</v>
      </c>
      <c r="J23" s="4">
        <f>1-J22</f>
        <v>0.95775053171525082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5184898.6553822858</v>
      </c>
      <c r="H26" s="4">
        <f>G26/G5</f>
        <v>0.43000954499126814</v>
      </c>
      <c r="I26">
        <v>199273</v>
      </c>
      <c r="J26" s="4">
        <f>I26/I5</f>
        <v>0.49599886499685136</v>
      </c>
      <c r="K26" s="2">
        <v>291144.72749531199</v>
      </c>
    </row>
    <row r="27" spans="2:11" x14ac:dyDescent="0.25">
      <c r="E27" s="6" t="s">
        <v>27</v>
      </c>
      <c r="F27" s="6"/>
      <c r="G27" s="2">
        <v>6864272.3880881136</v>
      </c>
      <c r="H27" s="4">
        <f>G27/G5</f>
        <v>0.5692883974181101</v>
      </c>
      <c r="I27">
        <v>202222</v>
      </c>
      <c r="J27" s="4">
        <f>I27/I5</f>
        <v>0.50333904983310973</v>
      </c>
      <c r="K27" s="2">
        <v>1036611.959914939</v>
      </c>
    </row>
    <row r="28" spans="2:11" x14ac:dyDescent="0.25">
      <c r="E28" s="6" t="s">
        <v>28</v>
      </c>
      <c r="F28" s="6"/>
      <c r="G28" s="2">
        <v>7276.5027850010001</v>
      </c>
      <c r="H28" s="4">
        <f>G28/G5</f>
        <v>6.0347672339899862E-4</v>
      </c>
      <c r="I28">
        <v>202</v>
      </c>
      <c r="J28" s="4">
        <f>I28/I5</f>
        <v>5.0278648251074639E-4</v>
      </c>
      <c r="K28" s="2">
        <v>0</v>
      </c>
    </row>
    <row r="29" spans="2:11" x14ac:dyDescent="0.25">
      <c r="E29" s="6" t="s">
        <v>29</v>
      </c>
      <c r="F29" s="6"/>
      <c r="G29" s="2">
        <v>1188.6522331040001</v>
      </c>
      <c r="H29" s="4">
        <f>G29/G5</f>
        <v>9.8580867222798166E-5</v>
      </c>
      <c r="I29">
        <v>64</v>
      </c>
      <c r="J29" s="4">
        <f>I29/I5</f>
        <v>1.5929868752815728E-4</v>
      </c>
      <c r="K29" s="2">
        <v>56.373161281999998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14899718.477865664</v>
      </c>
      <c r="H4" s="5"/>
      <c r="I4" s="1">
        <v>2320755</v>
      </c>
      <c r="J4" s="5"/>
      <c r="K4" s="3">
        <v>181602557.45317173</v>
      </c>
    </row>
    <row r="5" spans="1:11" x14ac:dyDescent="0.25">
      <c r="E5" s="6" t="s">
        <v>7</v>
      </c>
      <c r="F5" s="6"/>
      <c r="G5" s="2">
        <v>12620324.657160137</v>
      </c>
      <c r="H5" s="4">
        <f>G5/G4</f>
        <v>0.84701765848182364</v>
      </c>
      <c r="I5">
        <v>448536</v>
      </c>
      <c r="J5" s="4">
        <f>I5/I4</f>
        <v>0.19327158618639192</v>
      </c>
      <c r="K5" s="2">
        <v>4223136.1990517573</v>
      </c>
    </row>
    <row r="6" spans="1:11" x14ac:dyDescent="0.25">
      <c r="F6" t="s">
        <v>8</v>
      </c>
    </row>
    <row r="7" spans="1:11" x14ac:dyDescent="0.25">
      <c r="F7" t="s">
        <v>9</v>
      </c>
      <c r="G7" s="2">
        <v>12008257.782761589</v>
      </c>
      <c r="H7" s="4">
        <f>G7/G5</f>
        <v>0.95150149532395012</v>
      </c>
      <c r="I7">
        <v>421254</v>
      </c>
      <c r="J7" s="4">
        <f>I7/I5</f>
        <v>0.93917545079993581</v>
      </c>
      <c r="K7" s="2">
        <v>3970067.4776158738</v>
      </c>
    </row>
    <row r="8" spans="1:11" x14ac:dyDescent="0.25">
      <c r="F8" t="s">
        <v>10</v>
      </c>
      <c r="G8" s="2">
        <f>G5-G7</f>
        <v>612066.87439854816</v>
      </c>
      <c r="H8" s="4">
        <f>1-H7</f>
        <v>4.8498504676049881E-2</v>
      </c>
      <c r="I8">
        <f>I5-I7</f>
        <v>27282</v>
      </c>
      <c r="J8" s="4">
        <f>1-J7</f>
        <v>6.0824549200064193E-2</v>
      </c>
      <c r="K8" s="2">
        <f>K5-K7</f>
        <v>253068.72143588355</v>
      </c>
    </row>
    <row r="9" spans="1:11" x14ac:dyDescent="0.25">
      <c r="E9" s="6" t="s">
        <v>11</v>
      </c>
      <c r="F9" s="6"/>
      <c r="G9" s="2">
        <v>2137269.481710033</v>
      </c>
      <c r="H9" s="4">
        <f>1-H5-H10</f>
        <v>0.14344361505118786</v>
      </c>
      <c r="I9">
        <v>1334370</v>
      </c>
      <c r="J9" s="4">
        <f>1-J5-J10</f>
        <v>0.57497236890580861</v>
      </c>
      <c r="K9" s="2">
        <v>176387950.45029318</v>
      </c>
    </row>
    <row r="10" spans="1:11" x14ac:dyDescent="0.25">
      <c r="E10" s="6" t="s">
        <v>12</v>
      </c>
      <c r="F10" s="6"/>
      <c r="G10" s="2">
        <v>142124.338995495</v>
      </c>
      <c r="H10" s="4">
        <f>G10/G4</f>
        <v>9.5387264669885112E-3</v>
      </c>
      <c r="I10">
        <v>537849</v>
      </c>
      <c r="J10" s="4">
        <f>I10/I4</f>
        <v>0.23175604490779941</v>
      </c>
      <c r="K10" s="2">
        <v>991470.80382678402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5587397.5960749211</v>
      </c>
      <c r="H13" s="5">
        <f>G13/G5</f>
        <v>0.44273009988732048</v>
      </c>
      <c r="I13" s="1">
        <f>I14+I15</f>
        <v>182545</v>
      </c>
      <c r="J13" s="5">
        <f>I13/I5</f>
        <v>0.4069795958406906</v>
      </c>
      <c r="K13" s="3">
        <f>K14+K15</f>
        <v>1062687.8217176471</v>
      </c>
    </row>
    <row r="14" spans="1:11" x14ac:dyDescent="0.25">
      <c r="E14" s="6" t="s">
        <v>15</v>
      </c>
      <c r="F14" s="6"/>
      <c r="G14" s="2">
        <v>5531177.7745285761</v>
      </c>
      <c r="H14" s="4">
        <f>G14/G7</f>
        <v>0.46061450999734854</v>
      </c>
      <c r="I14">
        <v>180359</v>
      </c>
      <c r="J14" s="4">
        <f>I14/I7</f>
        <v>0.42814786328438426</v>
      </c>
      <c r="K14" s="2">
        <v>1047771.016146593</v>
      </c>
    </row>
    <row r="15" spans="1:11" x14ac:dyDescent="0.25">
      <c r="E15" s="6" t="s">
        <v>16</v>
      </c>
      <c r="F15" s="6"/>
      <c r="G15" s="2">
        <v>56219.821546345003</v>
      </c>
      <c r="H15" s="4">
        <f>G15/G8</f>
        <v>9.1852416619654195E-2</v>
      </c>
      <c r="I15">
        <v>2186</v>
      </c>
      <c r="J15" s="4">
        <f>I15/I8</f>
        <v>8.0126090462576058E-2</v>
      </c>
      <c r="K15" s="2">
        <v>14916.805571053999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4923255.3305614339</v>
      </c>
      <c r="H18" s="4">
        <f>G18/G5</f>
        <v>0.39010528368366709</v>
      </c>
      <c r="I18">
        <v>177081</v>
      </c>
      <c r="J18" s="4">
        <f>I18/I5</f>
        <v>0.39479774198726525</v>
      </c>
      <c r="K18" s="2">
        <v>992334.14368003199</v>
      </c>
    </row>
    <row r="19" spans="2:11" x14ac:dyDescent="0.25">
      <c r="E19" s="6" t="s">
        <v>20</v>
      </c>
      <c r="F19" s="6"/>
      <c r="G19" s="2">
        <v>1119582.7924787491</v>
      </c>
      <c r="H19" s="4">
        <f>G19/G5</f>
        <v>8.8712677596891623E-2</v>
      </c>
      <c r="I19">
        <v>28442</v>
      </c>
      <c r="J19" s="4">
        <f>I19/I5</f>
        <v>6.3410740720923175E-2</v>
      </c>
      <c r="K19" s="2">
        <v>322249.595609368</v>
      </c>
    </row>
    <row r="20" spans="2:11" x14ac:dyDescent="0.25">
      <c r="E20" s="6" t="s">
        <v>21</v>
      </c>
      <c r="F20" s="6"/>
      <c r="G20" s="2">
        <v>6577486.5341199515</v>
      </c>
      <c r="H20" s="4">
        <f>1-H18-H19</f>
        <v>0.52118203871944124</v>
      </c>
      <c r="I20">
        <v>242977</v>
      </c>
      <c r="J20" s="4">
        <f>1-J18-J19</f>
        <v>0.54179151729181152</v>
      </c>
      <c r="K20" s="2">
        <v>2899259.5789652569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272122.92928459001</v>
      </c>
      <c r="H22" s="4">
        <f>G22/G20</f>
        <v>4.1371871743557928E-2</v>
      </c>
      <c r="I22">
        <v>21654</v>
      </c>
      <c r="J22" s="4">
        <f>I22/I20</f>
        <v>8.9119546294505247E-2</v>
      </c>
      <c r="K22" s="2">
        <v>474909.10986976099</v>
      </c>
    </row>
    <row r="23" spans="2:11" x14ac:dyDescent="0.25">
      <c r="F23" t="s">
        <v>24</v>
      </c>
      <c r="G23" s="2">
        <f>G20-G22</f>
        <v>6305363.6048353612</v>
      </c>
      <c r="H23" s="4">
        <f>1-H22</f>
        <v>0.95862812825644206</v>
      </c>
      <c r="I23">
        <f>I20-I22</f>
        <v>221323</v>
      </c>
      <c r="J23" s="4">
        <f>1-J22</f>
        <v>0.91088045370549475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6239505.4021548703</v>
      </c>
      <c r="H26" s="4">
        <f>G26/G5</f>
        <v>0.49440133844852313</v>
      </c>
      <c r="I26">
        <v>234752</v>
      </c>
      <c r="J26" s="4">
        <f>I26/I5</f>
        <v>0.52337382060748749</v>
      </c>
      <c r="K26" s="2">
        <v>2627401.5901706149</v>
      </c>
    </row>
    <row r="27" spans="2:11" x14ac:dyDescent="0.25">
      <c r="E27" s="6" t="s">
        <v>27</v>
      </c>
      <c r="F27" s="6"/>
      <c r="G27" s="2">
        <v>6342601.509734231</v>
      </c>
      <c r="H27" s="4">
        <f>G27/G5</f>
        <v>0.50257039196973097</v>
      </c>
      <c r="I27">
        <v>212515</v>
      </c>
      <c r="J27" s="4">
        <f>I27/I5</f>
        <v>0.47379697504771079</v>
      </c>
      <c r="K27" s="2">
        <v>1580705.7088219391</v>
      </c>
    </row>
    <row r="28" spans="2:11" x14ac:dyDescent="0.25">
      <c r="E28" s="6" t="s">
        <v>28</v>
      </c>
      <c r="F28" s="6"/>
      <c r="G28" s="2">
        <v>33393.435177963998</v>
      </c>
      <c r="H28" s="4">
        <f>G28/G5</f>
        <v>2.6460044479932015E-3</v>
      </c>
      <c r="I28">
        <v>1011</v>
      </c>
      <c r="J28" s="4">
        <f>I28/I5</f>
        <v>2.2539996789555355E-3</v>
      </c>
      <c r="K28" s="2">
        <v>12069.41926739</v>
      </c>
    </row>
    <row r="29" spans="2:11" x14ac:dyDescent="0.25">
      <c r="E29" s="6" t="s">
        <v>29</v>
      </c>
      <c r="F29" s="6"/>
      <c r="G29" s="2">
        <v>4824.3100930700002</v>
      </c>
      <c r="H29" s="4">
        <f>G29/G5</f>
        <v>3.8226513375255603E-4</v>
      </c>
      <c r="I29">
        <v>250</v>
      </c>
      <c r="J29" s="4">
        <f>I29/I5</f>
        <v>5.5736886225408891E-4</v>
      </c>
      <c r="K29" s="2">
        <v>2959.4307918129998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EU'!$G$7</f>
        <v>11630213.782647941</v>
      </c>
    </row>
    <row r="3" spans="1:2" x14ac:dyDescent="0.25">
      <c r="A3" t="s">
        <v>32</v>
      </c>
      <c r="B3">
        <f>'NEWT - EU'!$G$8</f>
        <v>427422.41584056243</v>
      </c>
    </row>
    <row r="4" spans="1:2" x14ac:dyDescent="0.25">
      <c r="A4" t="s">
        <v>33</v>
      </c>
      <c r="B4">
        <f>'NEWT - EU'!$G$9</f>
        <v>377618.68955947499</v>
      </c>
    </row>
    <row r="5" spans="1:2" x14ac:dyDescent="0.25">
      <c r="A5" t="s">
        <v>34</v>
      </c>
      <c r="B5">
        <f>'NEWT - EU'!$G$10</f>
        <v>492.74127186300001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EU'!$I$7</f>
        <v>384596</v>
      </c>
    </row>
    <row r="16" spans="1:2" x14ac:dyDescent="0.25">
      <c r="A16" t="s">
        <v>32</v>
      </c>
      <c r="B16">
        <f>'NEWT - EU'!$I$8</f>
        <v>17165</v>
      </c>
    </row>
    <row r="17" spans="1:2" x14ac:dyDescent="0.25">
      <c r="A17" t="s">
        <v>33</v>
      </c>
      <c r="B17">
        <f>'NEWT - EU'!$I$9</f>
        <v>953900</v>
      </c>
    </row>
    <row r="18" spans="1:2" x14ac:dyDescent="0.25">
      <c r="A18" t="s">
        <v>34</v>
      </c>
      <c r="B18">
        <f>'NEWT - EU'!$I$10</f>
        <v>2120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EU'!$G$18</f>
        <v>5563468.1418534908</v>
      </c>
    </row>
    <row r="28" spans="1:2" x14ac:dyDescent="0.25">
      <c r="A28" t="s">
        <v>37</v>
      </c>
      <c r="B28">
        <f>'NEWT - EU'!$G$19</f>
        <v>1172099.9152397809</v>
      </c>
    </row>
    <row r="29" spans="1:2" x14ac:dyDescent="0.25">
      <c r="A29" t="s">
        <v>38</v>
      </c>
      <c r="B29">
        <f>'NEWT - EU'!$G$22</f>
        <v>59142.879834328996</v>
      </c>
    </row>
    <row r="30" spans="1:2" x14ac:dyDescent="0.25">
      <c r="A30" t="s">
        <v>39</v>
      </c>
      <c r="B30">
        <f>'NEWT - EU'!$G$23</f>
        <v>5262925.2615609039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EU'!$G$26</f>
        <v>5184898.6553822858</v>
      </c>
    </row>
    <row r="41" spans="1:2" x14ac:dyDescent="0.25">
      <c r="A41" t="s">
        <v>42</v>
      </c>
      <c r="B41">
        <f>'NEWT - EU'!$G$27</f>
        <v>6864272.3880881136</v>
      </c>
    </row>
    <row r="42" spans="1:2" x14ac:dyDescent="0.25">
      <c r="A42" t="s">
        <v>43</v>
      </c>
      <c r="B42">
        <f>'NEWT - EU'!$G$28</f>
        <v>7276.5027850010001</v>
      </c>
    </row>
    <row r="43" spans="1:2" x14ac:dyDescent="0.25">
      <c r="A43" t="s">
        <v>44</v>
      </c>
      <c r="B43">
        <f>'NEWT - EU'!$G$29</f>
        <v>1188.6522331040001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2024-04-23T13:40:43Z</dcterms:created>
  <dcterms:modified xsi:type="dcterms:W3CDTF">2024-04-23T13:40:43Z</dcterms:modified>
</cp:coreProperties>
</file>