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8D369BF-52B9-4E76-9F39-1B0F020A94A9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G8" i="2"/>
  <c r="H15" i="2" s="1"/>
  <c r="J7" i="2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<sst xmlns="http://schemas.openxmlformats.org/spreadsheetml/2006/main" count="83" uniqueCount="46">
  <si>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06 January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</si>
  <si>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</si>
  <si>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</si>
  <si>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</si>
  <si>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</si>
  <si>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</si>
  <si>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</si>
  <si>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</si>
  <si>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</si>
  <si>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</si>
  <si>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</si>
  <si>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</si>
  <si>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</si>
  <si>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</si>
  <si>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</si>
  <si>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</si>
  <si>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</si>
  <si>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</si>
  <si>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</si>
  <si>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</si>
  <si>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</si>
  <si>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</si>
  <si>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</si>
  <si>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</si>
  <si>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</si>
  <si>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</si>
  <si>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</si>
  <si>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</si>
  <si>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</si>
  <si>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</si>
  <si>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</si>
  <si>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</si>
  <si>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</si>
  <si>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</si>
  <si>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</si>
  <si>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</si>
  <si>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</si>
  <si>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</si>
  <si>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</si>
  <si>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</si>
  <si>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</si>
  <si>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</si>
  <si>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</si>
  <si>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</si>
  <si>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</si>
  <si>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</t>
    </r>
    <r>
      <rPr>
        <b/>
        <sz val="11"/>
        <rFont val="Calibri"/>
        <family val="2"/>
      </rPr>
      <t>for week ending 06 January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</si>
</sst>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1"/>
      <name val="Calibri"/>
      <family val="2"/>
    </font>
    <font>
      <b/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9270750.6946748886</c:v>
                </c:pt>
                <c:pt idx="1">
                  <c:v>709560.18184312619</c:v>
                </c:pt>
                <c:pt idx="2">
                  <c:v>251086.86708635499</c:v>
                </c:pt>
                <c:pt idx="3">
                  <c:v>124.387854792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7B5-46C7-B171-A3DA51ECD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341870</c:v>
                </c:pt>
                <c:pt idx="1">
                  <c:v>36087</c:v>
                </c:pt>
                <c:pt idx="2">
                  <c:v>797644</c:v>
                </c:pt>
                <c:pt idx="3">
                  <c:v>1874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C9-42E9-8EA5-35C4DF78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5621194.4963265564</c:v>
                </c:pt>
                <c:pt idx="1">
                  <c:v>646946.56566745997</c:v>
                </c:pt>
                <c:pt idx="2">
                  <c:v>124965.71952810801</c:v>
                </c:pt>
                <c:pt idx="3">
                  <c:v>3587204.0949958903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1A-4531-9B45-AEB153391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5020844.6322344476</c:v>
                </c:pt>
                <c:pt idx="1">
                  <c:v>4952267.3609739402</c:v>
                </c:pt>
                <c:pt idx="2">
                  <c:v>5938.7848316899999</c:v>
                </c:pt>
                <c:pt idx="3">
                  <c:v>1260.0984779360001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0C-47DC-A911-968B75D68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S9" sqref="S9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10231522.13145916</v>
      </c>
      <c r="H4" s="5"/>
      <c r="I4" s="1">
        <v>1177475</v>
      </c>
      <c r="J4" s="5"/>
      <c r="K4" s="3">
        <v>1518130.3843741401</v>
      </c>
    </row>
    <row r="5" spans="1:11">
      <c r="E5" s="6" t="s">
        <v>7</v>
      </c>
      <c r="F5" s="6"/>
      <c r="G5" s="2">
        <v>9980310.8765180148</v>
      </c>
      <c r="H5" s="4">
        <f>G5/G4</f>
        <v>0.97544732330991701</v>
      </c>
      <c r="I5">
        <v>377957</v>
      </c>
      <c r="J5" s="4">
        <f>I5/I4</f>
        <v>0.32098940529522918</v>
      </c>
      <c r="K5" s="2">
        <v>1427127.6387482879</v>
      </c>
    </row>
    <row r="6" spans="1:11">
      <c r="F6" t="s">
        <v>8</v>
      </c>
    </row>
    <row r="7" spans="1:11">
      <c r="F7" t="s">
        <v>9</v>
      </c>
      <c r="G7" s="2">
        <v>9270750.6946748886</v>
      </c>
      <c r="H7" s="4">
        <f>G7/G5</f>
        <v>0.92890400002342599</v>
      </c>
      <c r="I7">
        <v>341870</v>
      </c>
      <c r="J7" s="4">
        <f>I7/I5</f>
        <v>0.90452088465089941</v>
      </c>
      <c r="K7" s="2">
        <v>1264203.8275292581</v>
      </c>
    </row>
    <row r="8" spans="1:11">
      <c r="F8" t="s">
        <v>10</v>
      </c>
      <c r="G8" s="2">
        <f>G5-G7</f>
        <v>709560.18184312619</v>
      </c>
      <c r="H8" s="4">
        <f>1-H7</f>
        <v>7.1095999976574009E-2</v>
      </c>
      <c r="I8">
        <f>I5-I7</f>
        <v>36087</v>
      </c>
      <c r="J8" s="4">
        <f>1-J7</f>
        <v>9.5479115349100585E-2</v>
      </c>
      <c r="K8" s="2">
        <f>K5-K7</f>
        <v>162923.81121902983</v>
      </c>
    </row>
    <row r="9" spans="1:11">
      <c r="E9" s="6" t="s">
        <v>11</v>
      </c>
      <c r="F9" s="6"/>
      <c r="G9" s="2">
        <v>251086.86708635499</v>
      </c>
      <c r="H9" s="4">
        <f>1-H5-H10</f>
        <v>2.454051937339112E-2</v>
      </c>
      <c r="I9">
        <v>797644</v>
      </c>
      <c r="J9" s="4">
        <f>1-J5-J10</f>
        <v>0.67741905348308884</v>
      </c>
      <c r="K9" s="2">
        <v>90921.374005760998</v>
      </c>
    </row>
    <row r="10" spans="1:11">
      <c r="E10" s="6" t="s">
        <v>12</v>
      </c>
      <c r="F10" s="6"/>
      <c r="G10" s="2">
        <v>124.387854792</v>
      </c>
      <c r="H10" s="4">
        <f>G10/G4</f>
        <v>1.2157316691867482E-5</v>
      </c>
      <c r="I10">
        <v>1874</v>
      </c>
      <c r="J10" s="4">
        <f>I10/I4</f>
        <v>1.5915412216819891E-3</v>
      </c>
      <c r="K10" s="2">
        <v>81.371620090999997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6133326.3499285886</v>
      </c>
      <c r="H13" s="5">
        <f>G13/G5</f>
        <v>0.614542615537084</v>
      </c>
      <c r="I13" s="1">
        <f>I14+I15</f>
        <v>249737</v>
      </c>
      <c r="J13" s="5">
        <f>I13/I5</f>
        <v>0.66075505943797841</v>
      </c>
      <c r="K13" s="3">
        <f>K14+K15</f>
        <v>576617.24164037406</v>
      </c>
    </row>
    <row r="14" spans="1:11">
      <c r="E14" s="6" t="s">
        <v>15</v>
      </c>
      <c r="F14" s="6"/>
      <c r="G14" s="2">
        <v>5642824.7651172839</v>
      </c>
      <c r="H14" s="4">
        <f>G14/G7</f>
        <v>0.60866966990693838</v>
      </c>
      <c r="I14">
        <v>225331</v>
      </c>
      <c r="J14" s="4">
        <f>I14/I7</f>
        <v>0.65911311317167343</v>
      </c>
      <c r="K14" s="2">
        <v>540440.83588750905</v>
      </c>
    </row>
    <row r="15" spans="1:11">
      <c r="E15" s="6" t="s">
        <v>16</v>
      </c>
      <c r="F15" s="6"/>
      <c r="G15" s="2">
        <v>490501.58481130499</v>
      </c>
      <c r="H15" s="4">
        <f>G15/G8</f>
        <v>0.69127552160156025</v>
      </c>
      <c r="I15">
        <v>24406</v>
      </c>
      <c r="J15" s="4">
        <f>I15/I8</f>
        <v>0.67631002854213429</v>
      </c>
      <c r="K15" s="2">
        <v>36176.405752865001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5621194.4963265564</v>
      </c>
      <c r="H18" s="4">
        <f>G18/G5</f>
        <v>0.56322839697832228</v>
      </c>
      <c r="I18">
        <v>235468</v>
      </c>
      <c r="J18" s="4">
        <f>I18/I5</f>
        <v>0.62300208753905872</v>
      </c>
      <c r="K18" s="2">
        <v>442639.67665703601</v>
      </c>
    </row>
    <row r="19" spans="2:11">
      <c r="E19" s="6" t="s">
        <v>20</v>
      </c>
      <c r="F19" s="6"/>
      <c r="G19" s="2">
        <v>646946.56566745997</v>
      </c>
      <c r="H19" s="4">
        <f>G19/G5</f>
        <v>6.4822285966022949E-2</v>
      </c>
      <c r="I19">
        <v>13549</v>
      </c>
      <c r="J19" s="4">
        <f>I19/I5</f>
        <v>3.5847993290242013E-2</v>
      </c>
      <c r="K19" s="2">
        <v>144072.29563867199</v>
      </c>
    </row>
    <row r="20" spans="2:11">
      <c r="E20" s="6" t="s">
        <v>21</v>
      </c>
      <c r="F20" s="6"/>
      <c r="G20" s="2">
        <v>3712169.8145239982</v>
      </c>
      <c r="H20" s="4">
        <f>1-H18-H19</f>
        <v>0.37194931705565476</v>
      </c>
      <c r="I20">
        <v>128940</v>
      </c>
      <c r="J20" s="4">
        <f>1-J18-J19</f>
        <v>0.34114991917069926</v>
      </c>
      <c r="K20" s="2">
        <v>840415.66645258002</v>
      </c>
    </row>
    <row r="21" spans="2:11">
      <c r="F21" t="s">
        <v>22</v>
      </c>
    </row>
    <row r="22" spans="2:11">
      <c r="F22" t="s">
        <v>23</v>
      </c>
      <c r="G22" s="2">
        <v>124965.71952810801</v>
      </c>
      <c r="H22" s="4">
        <f>G22/G20</f>
        <v>3.3663793891964514E-2</v>
      </c>
      <c r="I22">
        <v>8275</v>
      </c>
      <c r="J22" s="4">
        <f>I22/I20</f>
        <v>6.417713665270669E-2</v>
      </c>
      <c r="K22" s="2">
        <v>21549.373174700999</v>
      </c>
    </row>
    <row r="23" spans="2:11">
      <c r="F23" t="s">
        <v>24</v>
      </c>
      <c r="G23" s="2">
        <f>G20-G22</f>
        <v>3587204.0949958903</v>
      </c>
      <c r="H23" s="4">
        <f>1-H22</f>
        <v>0.9663362061080355</v>
      </c>
      <c r="I23">
        <f>I20-I22</f>
        <v>120665</v>
      </c>
      <c r="J23" s="4">
        <f>1-J22</f>
        <v>0.93582286334729337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5020844.6322344476</v>
      </c>
      <c r="H26" s="4">
        <f>G26/G5</f>
        <v>0.50307497375133337</v>
      </c>
      <c r="I26">
        <v>206593</v>
      </c>
      <c r="J26" s="4">
        <f>I26/I5</f>
        <v>0.5466045079202132</v>
      </c>
      <c r="K26" s="2">
        <v>603067.00865202502</v>
      </c>
    </row>
    <row r="27" spans="2:11">
      <c r="E27" s="6" t="s">
        <v>27</v>
      </c>
      <c r="F27" s="6"/>
      <c r="G27" s="2">
        <v>4952267.3609739402</v>
      </c>
      <c r="H27" s="4">
        <f>G27/G5</f>
        <v>0.49620371772444372</v>
      </c>
      <c r="I27">
        <v>171146</v>
      </c>
      <c r="J27" s="4">
        <f>I27/I5</f>
        <v>0.45281870688993719</v>
      </c>
      <c r="K27" s="2">
        <v>824039.37118314498</v>
      </c>
    </row>
    <row r="28" spans="2:11">
      <c r="E28" s="6" t="s">
        <v>28</v>
      </c>
      <c r="F28" s="6"/>
      <c r="G28" s="2">
        <v>5938.7848316899999</v>
      </c>
      <c r="H28" s="4">
        <f>G28/G5</f>
        <v>5.9505008462842142E-4</v>
      </c>
      <c r="I28">
        <v>153</v>
      </c>
      <c r="J28" s="4">
        <f>I28/I5</f>
        <v>4.048079543440127E-4</v>
      </c>
      <c r="K28" s="2">
        <v>21.258913117999999</v>
      </c>
    </row>
    <row r="29" spans="2:11">
      <c r="E29" s="6" t="s">
        <v>29</v>
      </c>
      <c r="F29" s="6"/>
      <c r="G29" s="2">
        <v>1260.0984779360001</v>
      </c>
      <c r="H29" s="4">
        <f>G29/G5</f>
        <v>1.2625843959438167E-4</v>
      </c>
      <c r="I29">
        <v>65</v>
      </c>
      <c r="J29" s="4">
        <f>I29/I5</f>
        <v>1.7197723550562631E-4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11733590.245937536</v>
      </c>
      <c r="H4" s="5"/>
      <c r="I4" s="1">
        <v>2442900</v>
      </c>
      <c r="J4" s="5"/>
      <c r="K4" s="3">
        <v>128410673.39848907</v>
      </c>
    </row>
    <row r="5" spans="1:11">
      <c r="E5" s="6" t="s">
        <v>7</v>
      </c>
      <c r="F5" s="6"/>
      <c r="G5" s="2">
        <v>9929297.09460916</v>
      </c>
      <c r="H5" s="4">
        <f>G5/G4</f>
        <v>0.8462283824890624</v>
      </c>
      <c r="I5">
        <v>422724</v>
      </c>
      <c r="J5" s="4">
        <f>I5/I4</f>
        <v>0.17304187645830774</v>
      </c>
      <c r="K5" s="2">
        <v>4278922.5207864158</v>
      </c>
    </row>
    <row r="6" spans="1:11">
      <c r="F6" t="s">
        <v>8</v>
      </c>
    </row>
    <row r="7" spans="1:11">
      <c r="F7" t="s">
        <v>9</v>
      </c>
      <c r="G7" s="2">
        <v>9122036.6124692373</v>
      </c>
      <c r="H7" s="4">
        <f>G7/G5</f>
        <v>0.91869913102124801</v>
      </c>
      <c r="I7">
        <v>390566</v>
      </c>
      <c r="J7" s="4">
        <f>I7/I5</f>
        <v>0.92392672287355337</v>
      </c>
      <c r="K7" s="2">
        <v>3946226.552322831</v>
      </c>
    </row>
    <row r="8" spans="1:11">
      <c r="F8" t="s">
        <v>10</v>
      </c>
      <c r="G8" s="2">
        <f>G5-G7</f>
        <v>807260.48213992268</v>
      </c>
      <c r="H8" s="4">
        <f>1-H7</f>
        <v>8.1300868978751994E-2</v>
      </c>
      <c r="I8">
        <f>I5-I7</f>
        <v>32158</v>
      </c>
      <c r="J8" s="4">
        <f>1-J7</f>
        <v>7.6073277126446626E-2</v>
      </c>
      <c r="K8" s="2">
        <f>K5-K7</f>
        <v>332695.96846358478</v>
      </c>
    </row>
    <row r="9" spans="1:11">
      <c r="E9" s="6" t="s">
        <v>11</v>
      </c>
      <c r="F9" s="6"/>
      <c r="G9" s="2">
        <v>1566037.4611291559</v>
      </c>
      <c r="H9" s="4">
        <f>1-H5-H10</f>
        <v>0.13346617943057595</v>
      </c>
      <c r="I9">
        <v>1584981</v>
      </c>
      <c r="J9" s="4">
        <f>1-J5-J10</f>
        <v>0.6488112489254575</v>
      </c>
      <c r="K9" s="2">
        <v>123603760.77982621</v>
      </c>
    </row>
    <row r="10" spans="1:11">
      <c r="E10" s="6" t="s">
        <v>12</v>
      </c>
      <c r="F10" s="6"/>
      <c r="G10" s="2">
        <v>238255.69019922</v>
      </c>
      <c r="H10" s="4">
        <f>G10/G4</f>
        <v>2.0305438080361646E-2</v>
      </c>
      <c r="I10">
        <v>435195</v>
      </c>
      <c r="J10" s="4">
        <f>I10/I4</f>
        <v>0.1781468746162348</v>
      </c>
      <c r="K10" s="2">
        <v>527990.09787645203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4805266.5475086281</v>
      </c>
      <c r="H13" s="5">
        <f>G13/G5</f>
        <v>0.48394830990780968</v>
      </c>
      <c r="I13" s="1">
        <f>I14+I15</f>
        <v>163189</v>
      </c>
      <c r="J13" s="5">
        <f>I13/I5</f>
        <v>0.38604148333191396</v>
      </c>
      <c r="K13" s="3">
        <f>K14+K15</f>
        <v>1383098.3848323459</v>
      </c>
    </row>
    <row r="14" spans="1:11">
      <c r="E14" s="6" t="s">
        <v>15</v>
      </c>
      <c r="F14" s="6"/>
      <c r="G14" s="2">
        <v>4455805.2460821103</v>
      </c>
      <c r="H14" s="4">
        <f>G14/G7</f>
        <v>0.48846605592344489</v>
      </c>
      <c r="I14">
        <v>147889</v>
      </c>
      <c r="J14" s="4">
        <f>I14/I7</f>
        <v>0.37865303175391613</v>
      </c>
      <c r="K14" s="2">
        <v>1298240.277516237</v>
      </c>
    </row>
    <row r="15" spans="1:11">
      <c r="E15" s="6" t="s">
        <v>16</v>
      </c>
      <c r="F15" s="6"/>
      <c r="G15" s="2">
        <v>349461.30142651801</v>
      </c>
      <c r="H15" s="4">
        <f>G15/G8</f>
        <v>0.43289781818645467</v>
      </c>
      <c r="I15">
        <v>15300</v>
      </c>
      <c r="J15" s="4">
        <f>I15/I8</f>
        <v>0.47577585670750666</v>
      </c>
      <c r="K15" s="2">
        <v>84858.107316109003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4112976.9490215392</v>
      </c>
      <c r="H18" s="4">
        <f>G18/G5</f>
        <v>0.41422639586991183</v>
      </c>
      <c r="I18">
        <v>158264</v>
      </c>
      <c r="J18" s="4">
        <f>I18/I5</f>
        <v>0.37439085549909634</v>
      </c>
      <c r="K18" s="2">
        <v>1146372.1518851309</v>
      </c>
    </row>
    <row r="19" spans="2:11">
      <c r="E19" s="6" t="s">
        <v>20</v>
      </c>
      <c r="F19" s="6"/>
      <c r="G19" s="2">
        <v>588222.83187962906</v>
      </c>
      <c r="H19" s="4">
        <f>G19/G5</f>
        <v>5.9241135225875007E-2</v>
      </c>
      <c r="I19">
        <v>20640</v>
      </c>
      <c r="J19" s="4">
        <f>I19/I5</f>
        <v>4.882618446078292E-2</v>
      </c>
      <c r="K19" s="2">
        <v>343822.89176316798</v>
      </c>
    </row>
    <row r="20" spans="2:11">
      <c r="E20" s="6" t="s">
        <v>21</v>
      </c>
      <c r="F20" s="6"/>
      <c r="G20" s="2">
        <v>5228097.3137079924</v>
      </c>
      <c r="H20" s="4">
        <f>1-H18-H19</f>
        <v>0.52653246890421312</v>
      </c>
      <c r="I20">
        <v>243787</v>
      </c>
      <c r="J20" s="4">
        <f>1-J18-J19</f>
        <v>0.57678296004012075</v>
      </c>
      <c r="K20" s="2">
        <v>2779546.0567841972</v>
      </c>
    </row>
    <row r="21" spans="2:11">
      <c r="F21" t="s">
        <v>22</v>
      </c>
    </row>
    <row r="22" spans="2:11">
      <c r="F22" t="s">
        <v>23</v>
      </c>
      <c r="G22" s="2">
        <v>309345.845285727</v>
      </c>
      <c r="H22" s="4">
        <f>G22/G20</f>
        <v>5.9169871317166736E-2</v>
      </c>
      <c r="I22">
        <v>19988</v>
      </c>
      <c r="J22" s="4">
        <f>I22/I20</f>
        <v>8.1989605680368519E-2</v>
      </c>
      <c r="K22" s="2">
        <v>627802.38853778201</v>
      </c>
    </row>
    <row r="23" spans="2:11">
      <c r="F23" t="s">
        <v>24</v>
      </c>
      <c r="G23" s="2">
        <f>G20-G22</f>
        <v>4918751.4684222657</v>
      </c>
      <c r="H23" s="4">
        <f>1-H22</f>
        <v>0.94083012868283322</v>
      </c>
      <c r="I23">
        <f>I20-I22</f>
        <v>223799</v>
      </c>
      <c r="J23" s="4">
        <f>1-J22</f>
        <v>0.9180103943196315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5165788.4980849382</v>
      </c>
      <c r="H26" s="4">
        <f>G26/G5</f>
        <v>0.52025721950545334</v>
      </c>
      <c r="I26">
        <v>205437</v>
      </c>
      <c r="J26" s="4">
        <f>I26/I5</f>
        <v>0.48598376245493513</v>
      </c>
      <c r="K26" s="2">
        <v>2746184.3882571431</v>
      </c>
    </row>
    <row r="27" spans="2:11">
      <c r="E27" s="6" t="s">
        <v>27</v>
      </c>
      <c r="F27" s="6"/>
      <c r="G27" s="2">
        <v>4737507.6284609297</v>
      </c>
      <c r="H27" s="4">
        <f>G27/G5</f>
        <v>0.47712416934659252</v>
      </c>
      <c r="I27">
        <v>216384</v>
      </c>
      <c r="J27" s="4">
        <f>I27/I5</f>
        <v>0.51188009197490558</v>
      </c>
      <c r="K27" s="2">
        <v>1525191.440665551</v>
      </c>
    </row>
    <row r="28" spans="2:11">
      <c r="E28" s="6" t="s">
        <v>28</v>
      </c>
      <c r="F28" s="6"/>
      <c r="G28" s="2">
        <v>21387.303090687001</v>
      </c>
      <c r="H28" s="4">
        <f>G28/G5</f>
        <v>2.153959428034302E-3</v>
      </c>
      <c r="I28">
        <v>657</v>
      </c>
      <c r="J28" s="4">
        <f>I28/I5</f>
        <v>1.5542055809464332E-3</v>
      </c>
      <c r="K28" s="2">
        <v>4585.588478955</v>
      </c>
    </row>
    <row r="29" spans="2:11">
      <c r="E29" s="6" t="s">
        <v>29</v>
      </c>
      <c r="F29" s="6"/>
      <c r="G29" s="2">
        <v>4613.664972605</v>
      </c>
      <c r="H29" s="4">
        <f>G29/G5</f>
        <v>4.6465171991981821E-4</v>
      </c>
      <c r="I29">
        <v>241</v>
      </c>
      <c r="J29" s="4">
        <f>I29/I5</f>
        <v>5.7011194065158353E-4</v>
      </c>
      <c r="K29" s="2">
        <v>2960.817384767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P2" sqref="P2"/>
    </sheetView>
  </sheetViews>
  <sheetFormatPr defaultRowHeight="30" customHeight="1"/>
  <cols>
    <col min="6" max="6" width="76.85546875" customWidth="1"/>
  </cols>
  <sheetData>
    <row r="1" spans="1:6" ht="77.25" customHeight="1">
      <c r="F1" s="17" t="s">
        <v>45</v>
      </c>
    </row>
    <row r="2" spans="1:6">
      <c r="A2" t="s">
        <v>30</v>
      </c>
    </row>
    <row r="3" spans="1:6">
      <c r="A3" t="s">
        <v>31</v>
      </c>
      <c r="B3">
        <f>'NEWT - EU'!$G$7</f>
        <v>9270750.6946748886</v>
      </c>
    </row>
    <row r="4" spans="1:6">
      <c r="A4" t="s">
        <v>32</v>
      </c>
      <c r="B4">
        <f>'NEWT - EU'!$G$8</f>
        <v>709560.18184312619</v>
      </c>
    </row>
    <row r="5" spans="1:6">
      <c r="A5" t="s">
        <v>33</v>
      </c>
      <c r="B5">
        <f>'NEWT - EU'!$G$9</f>
        <v>251086.86708635499</v>
      </c>
    </row>
    <row r="6" spans="1:6">
      <c r="A6" t="s">
        <v>34</v>
      </c>
      <c r="B6">
        <f>'NEWT - EU'!$G$10</f>
        <v>124.387854792</v>
      </c>
    </row>
    <row r="15" spans="1:6">
      <c r="A15" t="s">
        <v>35</v>
      </c>
    </row>
    <row r="16" spans="1:6">
      <c r="A16" t="s">
        <v>31</v>
      </c>
      <c r="B16">
        <f>'NEWT - EU'!$I$7</f>
        <v>341870</v>
      </c>
    </row>
    <row r="17" spans="1:2">
      <c r="A17" t="s">
        <v>32</v>
      </c>
      <c r="B17">
        <f>'NEWT - EU'!$I$8</f>
        <v>36087</v>
      </c>
    </row>
    <row r="18" spans="1:2">
      <c r="A18" t="s">
        <v>33</v>
      </c>
      <c r="B18">
        <f>'NEWT - EU'!$I$9</f>
        <v>797644</v>
      </c>
    </row>
    <row r="19" spans="1:2">
      <c r="A19" t="s">
        <v>34</v>
      </c>
      <c r="B19">
        <f>'NEWT - EU'!$I$10</f>
        <v>1874</v>
      </c>
    </row>
    <row r="27" spans="1:2">
      <c r="A27" t="s">
        <v>18</v>
      </c>
    </row>
    <row r="28" spans="1:2">
      <c r="A28" t="s">
        <v>36</v>
      </c>
      <c r="B28">
        <f>'NEWT - EU'!$G$18</f>
        <v>5621194.4963265564</v>
      </c>
    </row>
    <row r="29" spans="1:2">
      <c r="A29" t="s">
        <v>37</v>
      </c>
      <c r="B29">
        <f>'NEWT - EU'!$G$19</f>
        <v>646946.56566745997</v>
      </c>
    </row>
    <row r="30" spans="1:2">
      <c r="A30" t="s">
        <v>38</v>
      </c>
      <c r="B30">
        <f>'NEWT - EU'!$G$22</f>
        <v>124965.71952810801</v>
      </c>
    </row>
    <row r="31" spans="1:2">
      <c r="A31" t="s">
        <v>39</v>
      </c>
      <c r="B31">
        <f>'NEWT - EU'!$G$23</f>
        <v>3587204.0949958903</v>
      </c>
    </row>
    <row r="40" spans="1:2">
      <c r="A40" t="s">
        <v>40</v>
      </c>
    </row>
    <row r="41" spans="1:2">
      <c r="A41" t="s">
        <v>41</v>
      </c>
      <c r="B41">
        <f>'NEWT - EU'!$G$26</f>
        <v>5020844.6322344476</v>
      </c>
    </row>
    <row r="42" spans="1:2">
      <c r="A42" t="s">
        <v>42</v>
      </c>
      <c r="B42">
        <f>'NEWT - EU'!$G$27</f>
        <v>4952267.3609739402</v>
      </c>
    </row>
    <row r="43" spans="1:2">
      <c r="A43" t="s">
        <v>43</v>
      </c>
      <c r="B43">
        <f>'NEWT - EU'!$G$28</f>
        <v>5938.7848316899999</v>
      </c>
    </row>
    <row r="44" spans="1:2">
      <c r="A44" t="s">
        <v>44</v>
      </c>
      <c r="B44">
        <f>'NEWT - EU'!$G$29</f>
        <v>1260.0984779360001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2023-01-12T10:49:19Z</dcterms:created>
  <dcterms:modified xsi:type="dcterms:W3CDTF">2023-01-12T10:49:43Z</dcterms:modified>
</cp:coreProperties>
</file>