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CFB6A0F-E2B5-4248-99AC-48F046C18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J13" i="5"/>
  <c r="I13" i="5"/>
  <c r="G13" i="5"/>
  <c r="H13" i="5" s="1"/>
  <c r="J10" i="5"/>
  <c r="H10" i="5"/>
  <c r="J9" i="5"/>
  <c r="K8" i="5"/>
  <c r="J8" i="5"/>
  <c r="I8" i="5"/>
  <c r="J15" i="5" s="1"/>
  <c r="H8" i="5"/>
  <c r="G8" i="5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H20" i="2"/>
  <c r="J19" i="2"/>
  <c r="H19" i="2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G8" i="2"/>
  <c r="H15" i="2" s="1"/>
  <c r="J7" i="2"/>
  <c r="H7" i="2"/>
  <c r="H8" i="2" s="1"/>
  <c r="J5" i="2"/>
  <c r="J9" i="2" s="1"/>
  <c r="H5" i="2"/>
  <c r="H9" i="2" s="1"/>
  <c r="B17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<sst xmlns="http://schemas.openxmlformats.org/spreadsheetml/2006/main" count="83" uniqueCount="46">
  <si>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07 April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</si>
  <si>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</si>
  <si>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</si>
  <si>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</si>
  <si>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</si>
  <si>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</si>
  <si>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</si>
  <si>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</si>
  <si>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</si>
  <si>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</si>
  <si>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</si>
  <si>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</si>
  <si>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</si>
  <si>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</si>
  <si>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</si>
  <si>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</si>
  <si>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</si>
  <si>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</si>
  <si>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</si>
  <si>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</si>
  <si>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</si>
  <si>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</si>
  <si>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</si>
  <si>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</si>
  <si>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</si>
  <si>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</si>
  <si>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</si>
  <si>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</si>
  <si>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</si>
  <si>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</si>
  <si>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</si>
  <si>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</si>
  <si>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</si>
  <si>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</si>
  <si>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</si>
  <si>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</si>
  <si>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</si>
  <si>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</si>
  <si>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</si>
  <si>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</si>
  <si>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</si>
  <si>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</si>
  <si>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</si>
  <si>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</si>
  <si>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</si>
  <si>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2"/>
        <rFont val="Calibri"/>
        <family val="2"/>
      </rPr>
      <t>SFTR Public Data</t>
    </r>
    <r>
      <rPr>
        <sz val="11"/>
        <rFont val="Calibri"/>
      </rPr>
      <t xml:space="preserve">
for week ending 07 April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</si>
</sst>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10349176.0058963</c:v>
                </c:pt>
                <c:pt idx="1">
                  <c:v>834786.3481937144</c:v>
                </c:pt>
                <c:pt idx="2">
                  <c:v>317614.77147730801</c:v>
                </c:pt>
                <c:pt idx="3">
                  <c:v>123.813016199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1A-40E0-A277-DF716C783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363791</c:v>
                </c:pt>
                <c:pt idx="1">
                  <c:v>37020</c:v>
                </c:pt>
                <c:pt idx="2">
                  <c:v>876357</c:v>
                </c:pt>
                <c:pt idx="3">
                  <c:v>2337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5A-40E2-B06A-21701490B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5885882.3213489642</c:v>
                </c:pt>
                <c:pt idx="1">
                  <c:v>832640.60859352699</c:v>
                </c:pt>
                <c:pt idx="2">
                  <c:v>183846.36184231</c:v>
                </c:pt>
                <c:pt idx="3">
                  <c:v>4281593.062305213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78-4A91-92FE-C223BDBC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5480599.1856606919</c:v>
                </c:pt>
                <c:pt idx="1">
                  <c:v>5694925.3908293322</c:v>
                </c:pt>
                <c:pt idx="2">
                  <c:v>8088.319099245</c:v>
                </c:pt>
                <c:pt idx="3">
                  <c:v>349.45850074499998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AB6-4458-94E0-BDFF82CDA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11501700.938583519</v>
      </c>
      <c r="H4" s="5"/>
      <c r="I4" s="1">
        <v>1279505</v>
      </c>
      <c r="J4" s="5"/>
      <c r="K4" s="3">
        <v>1567772.6102743959</v>
      </c>
    </row>
    <row r="5" spans="1:11">
      <c r="E5" s="6" t="s">
        <v>7</v>
      </c>
      <c r="F5" s="6"/>
      <c r="G5" s="2">
        <v>11183962.354090014</v>
      </c>
      <c r="H5" s="4">
        <f>G5/G4</f>
        <v>0.97237464387309691</v>
      </c>
      <c r="I5">
        <v>400811</v>
      </c>
      <c r="J5" s="4">
        <f>I5/I4</f>
        <v>0.31325473522963959</v>
      </c>
      <c r="K5" s="2">
        <v>1475517.4578135789</v>
      </c>
    </row>
    <row r="6" spans="1:11">
      <c r="F6" t="s">
        <v>8</v>
      </c>
    </row>
    <row r="7" spans="1:11">
      <c r="F7" t="s">
        <v>9</v>
      </c>
      <c r="G7" s="2">
        <v>10349176.0058963</v>
      </c>
      <c r="H7" s="4">
        <f>G7/G5</f>
        <v>0.92535862319954698</v>
      </c>
      <c r="I7">
        <v>363791</v>
      </c>
      <c r="J7" s="4">
        <f>I7/I5</f>
        <v>0.90763726544431167</v>
      </c>
      <c r="K7" s="2">
        <v>1307987.1448058099</v>
      </c>
    </row>
    <row r="8" spans="1:11">
      <c r="F8" t="s">
        <v>10</v>
      </c>
      <c r="G8" s="2">
        <f>G5-G7</f>
        <v>834786.3481937144</v>
      </c>
      <c r="H8" s="4">
        <f>1-H7</f>
        <v>7.4641376800453019E-2</v>
      </c>
      <c r="I8">
        <f>I5-I7</f>
        <v>37020</v>
      </c>
      <c r="J8" s="4">
        <f>1-J7</f>
        <v>9.2362734555688331E-2</v>
      </c>
      <c r="K8" s="2">
        <f>K5-K7</f>
        <v>167530.31300776894</v>
      </c>
    </row>
    <row r="9" spans="1:11">
      <c r="E9" s="6" t="s">
        <v>11</v>
      </c>
      <c r="F9" s="6"/>
      <c r="G9" s="2">
        <v>317614.77147730801</v>
      </c>
      <c r="H9" s="4">
        <f>1-H5-H10</f>
        <v>2.761459136985888E-2</v>
      </c>
      <c r="I9">
        <v>876357</v>
      </c>
      <c r="J9" s="4">
        <f>1-J5-J10</f>
        <v>0.68491877718336391</v>
      </c>
      <c r="K9" s="2">
        <v>92069.159876780002</v>
      </c>
    </row>
    <row r="10" spans="1:11">
      <c r="E10" s="6" t="s">
        <v>12</v>
      </c>
      <c r="F10" s="6"/>
      <c r="G10" s="2">
        <v>123.813016199</v>
      </c>
      <c r="H10" s="4">
        <f>G10/G4</f>
        <v>1.0764757044208809E-5</v>
      </c>
      <c r="I10">
        <v>2337</v>
      </c>
      <c r="J10" s="4">
        <f>I10/I4</f>
        <v>1.8264875869965337E-3</v>
      </c>
      <c r="K10" s="2">
        <v>185.992584037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6451401.0993734691</v>
      </c>
      <c r="H13" s="5">
        <f>G13/G5</f>
        <v>0.57684395700904423</v>
      </c>
      <c r="I13" s="1">
        <f>I14+I15</f>
        <v>247313</v>
      </c>
      <c r="J13" s="5">
        <f>I13/I5</f>
        <v>0.61703146869721637</v>
      </c>
      <c r="K13" s="3">
        <f>K14+K15</f>
        <v>357582.82050625299</v>
      </c>
    </row>
    <row r="14" spans="1:11">
      <c r="E14" s="6" t="s">
        <v>15</v>
      </c>
      <c r="F14" s="6"/>
      <c r="G14" s="2">
        <v>5935577.3285209816</v>
      </c>
      <c r="H14" s="4">
        <f>G14/G7</f>
        <v>0.57353139275428966</v>
      </c>
      <c r="I14">
        <v>224692</v>
      </c>
      <c r="J14" s="4">
        <f>I14/I7</f>
        <v>0.61764034844182514</v>
      </c>
      <c r="K14" s="2">
        <v>356656.52550142101</v>
      </c>
    </row>
    <row r="15" spans="1:11">
      <c r="E15" s="6" t="s">
        <v>16</v>
      </c>
      <c r="F15" s="6"/>
      <c r="G15" s="2">
        <v>515823.770852488</v>
      </c>
      <c r="H15" s="4">
        <f>G15/G8</f>
        <v>0.61791112416801253</v>
      </c>
      <c r="I15">
        <v>22621</v>
      </c>
      <c r="J15" s="4">
        <f>I15/I8</f>
        <v>0.61104808211777417</v>
      </c>
      <c r="K15" s="2">
        <v>926.29500483200002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5885882.3213489642</v>
      </c>
      <c r="H18" s="4">
        <f>G18/G5</f>
        <v>0.52627880307523356</v>
      </c>
      <c r="I18">
        <v>232920</v>
      </c>
      <c r="J18" s="4">
        <f>I18/I5</f>
        <v>0.58112177559997102</v>
      </c>
      <c r="K18" s="2">
        <v>193270.79762394301</v>
      </c>
    </row>
    <row r="19" spans="2:11">
      <c r="E19" s="6" t="s">
        <v>20</v>
      </c>
      <c r="F19" s="6"/>
      <c r="G19" s="2">
        <v>832640.60859352699</v>
      </c>
      <c r="H19" s="4">
        <f>G19/G5</f>
        <v>7.4449518178950902E-2</v>
      </c>
      <c r="I19">
        <v>18420</v>
      </c>
      <c r="J19" s="4">
        <f>I19/I5</f>
        <v>4.5956822542295495E-2</v>
      </c>
      <c r="K19" s="2">
        <v>177618.776996145</v>
      </c>
    </row>
    <row r="20" spans="2:11">
      <c r="E20" s="6" t="s">
        <v>21</v>
      </c>
      <c r="F20" s="6"/>
      <c r="G20" s="2">
        <v>4465439.424147523</v>
      </c>
      <c r="H20" s="4">
        <f>1-H18-H19</f>
        <v>0.39927167874581554</v>
      </c>
      <c r="I20">
        <v>149471</v>
      </c>
      <c r="J20" s="4">
        <f>1-J18-J19</f>
        <v>0.37292140185773348</v>
      </c>
      <c r="K20" s="2">
        <v>1104627.883193491</v>
      </c>
    </row>
    <row r="21" spans="2:11">
      <c r="F21" t="s">
        <v>22</v>
      </c>
    </row>
    <row r="22" spans="2:11">
      <c r="F22" t="s">
        <v>23</v>
      </c>
      <c r="G22" s="2">
        <v>183846.36184231</v>
      </c>
      <c r="H22" s="4">
        <f>G22/G20</f>
        <v>4.1170945203765089E-2</v>
      </c>
      <c r="I22">
        <v>12837</v>
      </c>
      <c r="J22" s="4">
        <f>I22/I20</f>
        <v>8.588288029116016E-2</v>
      </c>
      <c r="K22" s="2">
        <v>35913.935295427</v>
      </c>
    </row>
    <row r="23" spans="2:11">
      <c r="F23" t="s">
        <v>24</v>
      </c>
      <c r="G23" s="2">
        <f>G20-G22</f>
        <v>4281593.062305213</v>
      </c>
      <c r="H23" s="4">
        <f>1-H22</f>
        <v>0.95882905479623493</v>
      </c>
      <c r="I23">
        <f>I20-I22</f>
        <v>136634</v>
      </c>
      <c r="J23" s="4">
        <f>1-J22</f>
        <v>0.9141171197088398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5480599.1856606919</v>
      </c>
      <c r="H26" s="4">
        <f>G26/G5</f>
        <v>0.49004091860667054</v>
      </c>
      <c r="I26">
        <v>209010</v>
      </c>
      <c r="J26" s="4">
        <f>I26/I5</f>
        <v>0.52146772418920639</v>
      </c>
      <c r="K26" s="2">
        <v>389069.54487063398</v>
      </c>
    </row>
    <row r="27" spans="2:11">
      <c r="E27" s="6" t="s">
        <v>27</v>
      </c>
      <c r="F27" s="6"/>
      <c r="G27" s="2">
        <v>5694925.3908293322</v>
      </c>
      <c r="H27" s="4">
        <f>G27/G5</f>
        <v>0.50920462806696398</v>
      </c>
      <c r="I27">
        <v>191520</v>
      </c>
      <c r="J27" s="4">
        <f>I27/I5</f>
        <v>0.47783119724758055</v>
      </c>
      <c r="K27" s="2">
        <v>1085704.5364990281</v>
      </c>
    </row>
    <row r="28" spans="2:11">
      <c r="E28" s="6" t="s">
        <v>28</v>
      </c>
      <c r="F28" s="6"/>
      <c r="G28" s="2">
        <v>8088.319099245</v>
      </c>
      <c r="H28" s="4">
        <f>G28/G5</f>
        <v>7.2320693178004776E-4</v>
      </c>
      <c r="I28">
        <v>272</v>
      </c>
      <c r="J28" s="4">
        <f>I28/I5</f>
        <v>6.7862408965821798E-4</v>
      </c>
      <c r="K28" s="2">
        <v>743.37644391699996</v>
      </c>
    </row>
    <row r="29" spans="2:11">
      <c r="E29" s="6" t="s">
        <v>29</v>
      </c>
      <c r="F29" s="6"/>
      <c r="G29" s="2">
        <v>349.45850074499998</v>
      </c>
      <c r="H29" s="4">
        <f>G29/G5</f>
        <v>3.1246394585475492E-5</v>
      </c>
      <c r="I29">
        <v>9</v>
      </c>
      <c r="J29" s="4">
        <f>I29/I5</f>
        <v>2.2454473554867505E-5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11739093.063394764</v>
      </c>
      <c r="H4" s="5"/>
      <c r="I4" s="1">
        <v>2552544</v>
      </c>
      <c r="J4" s="5"/>
      <c r="K4" s="3">
        <v>192109706.76589069</v>
      </c>
    </row>
    <row r="5" spans="1:11">
      <c r="E5" s="6" t="s">
        <v>7</v>
      </c>
      <c r="F5" s="6"/>
      <c r="G5" s="2">
        <v>9812812.7194277588</v>
      </c>
      <c r="H5" s="4">
        <f>G5/G4</f>
        <v>0.83590892979853804</v>
      </c>
      <c r="I5">
        <v>405432</v>
      </c>
      <c r="J5" s="4">
        <f>I5/I4</f>
        <v>0.15883448042423559</v>
      </c>
      <c r="K5" s="2">
        <v>5768215.9834812526</v>
      </c>
    </row>
    <row r="6" spans="1:11">
      <c r="F6" t="s">
        <v>8</v>
      </c>
    </row>
    <row r="7" spans="1:11">
      <c r="F7" t="s">
        <v>9</v>
      </c>
      <c r="G7" s="2">
        <v>8914501.8661092184</v>
      </c>
      <c r="H7" s="4">
        <f>G7/G5</f>
        <v>0.90845531459700313</v>
      </c>
      <c r="I7">
        <v>368819</v>
      </c>
      <c r="J7" s="4">
        <f>I7/I5</f>
        <v>0.90969385741628683</v>
      </c>
      <c r="K7" s="2">
        <v>5434513.3840853367</v>
      </c>
    </row>
    <row r="8" spans="1:11">
      <c r="F8" t="s">
        <v>10</v>
      </c>
      <c r="G8" s="2">
        <f>G5-G7</f>
        <v>898310.85331854038</v>
      </c>
      <c r="H8" s="4">
        <f>1-H7</f>
        <v>9.1544685402996873E-2</v>
      </c>
      <c r="I8">
        <f>I5-I7</f>
        <v>36613</v>
      </c>
      <c r="J8" s="4">
        <f>1-J7</f>
        <v>9.0306142583713167E-2</v>
      </c>
      <c r="K8" s="2">
        <f>K5-K7</f>
        <v>333702.59939591587</v>
      </c>
    </row>
    <row r="9" spans="1:11">
      <c r="E9" s="6" t="s">
        <v>11</v>
      </c>
      <c r="F9" s="6"/>
      <c r="G9" s="2">
        <v>1688160.8756780471</v>
      </c>
      <c r="H9" s="4">
        <f>1-H5-H10</f>
        <v>0.1438067546241818</v>
      </c>
      <c r="I9">
        <v>1676394</v>
      </c>
      <c r="J9" s="4">
        <f>1-J5-J10</f>
        <v>0.65675420286584674</v>
      </c>
      <c r="K9" s="2">
        <v>185748229.32334778</v>
      </c>
    </row>
    <row r="10" spans="1:11">
      <c r="E10" s="6" t="s">
        <v>12</v>
      </c>
      <c r="F10" s="6"/>
      <c r="G10" s="2">
        <v>238119.46828895999</v>
      </c>
      <c r="H10" s="4">
        <f>G10/G4</f>
        <v>2.0284315577280169E-2</v>
      </c>
      <c r="I10">
        <v>470718</v>
      </c>
      <c r="J10" s="4">
        <f>I10/I4</f>
        <v>0.18441131670991764</v>
      </c>
      <c r="K10" s="2">
        <v>593261.45906167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4564975.3929186855</v>
      </c>
      <c r="H13" s="5">
        <f>G13/G5</f>
        <v>0.46520559634046449</v>
      </c>
      <c r="I13" s="1">
        <f>I14+I15</f>
        <v>139267</v>
      </c>
      <c r="J13" s="5">
        <f>I13/I5</f>
        <v>0.34350273288738925</v>
      </c>
      <c r="K13" s="3">
        <f>K14+K15</f>
        <v>1766622.5587559151</v>
      </c>
    </row>
    <row r="14" spans="1:11">
      <c r="E14" s="6" t="s">
        <v>15</v>
      </c>
      <c r="F14" s="6"/>
      <c r="G14" s="2">
        <v>4224449.4286075057</v>
      </c>
      <c r="H14" s="4">
        <f>G14/G7</f>
        <v>0.4738850798458904</v>
      </c>
      <c r="I14">
        <v>126554</v>
      </c>
      <c r="J14" s="4">
        <f>I14/I7</f>
        <v>0.34313308153864092</v>
      </c>
      <c r="K14" s="2">
        <v>1699296.8692124891</v>
      </c>
    </row>
    <row r="15" spans="1:11">
      <c r="E15" s="6" t="s">
        <v>16</v>
      </c>
      <c r="F15" s="6"/>
      <c r="G15" s="2">
        <v>340525.96431118</v>
      </c>
      <c r="H15" s="4">
        <f>G15/G8</f>
        <v>0.37907363921209325</v>
      </c>
      <c r="I15">
        <v>12713</v>
      </c>
      <c r="J15" s="4">
        <f>I15/I8</f>
        <v>0.3472263949963128</v>
      </c>
      <c r="K15" s="2">
        <v>67325.689543425993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3974271.2835211982</v>
      </c>
      <c r="H18" s="4">
        <f>G18/G5</f>
        <v>0.4050083698889711</v>
      </c>
      <c r="I18">
        <v>138067</v>
      </c>
      <c r="J18" s="4">
        <f>I18/I5</f>
        <v>0.34054292705065214</v>
      </c>
      <c r="K18" s="2">
        <v>1563539.4978914631</v>
      </c>
    </row>
    <row r="19" spans="2:11">
      <c r="E19" s="6" t="s">
        <v>20</v>
      </c>
      <c r="F19" s="6"/>
      <c r="G19" s="2">
        <v>632524.92883507197</v>
      </c>
      <c r="H19" s="4">
        <f>G19/G5</f>
        <v>6.4459084965799496E-2</v>
      </c>
      <c r="I19">
        <v>23020</v>
      </c>
      <c r="J19" s="4">
        <f>I19/I5</f>
        <v>5.6778941968073558E-2</v>
      </c>
      <c r="K19" s="2">
        <v>469477.03226450901</v>
      </c>
    </row>
    <row r="20" spans="2:11">
      <c r="E20" s="6" t="s">
        <v>21</v>
      </c>
      <c r="F20" s="6"/>
      <c r="G20" s="2">
        <v>5206016.5070714876</v>
      </c>
      <c r="H20" s="4">
        <f>1-H18-H19</f>
        <v>0.53053254514522941</v>
      </c>
      <c r="I20">
        <v>244312</v>
      </c>
      <c r="J20" s="4">
        <f>1-J18-J19</f>
        <v>0.60267813098127432</v>
      </c>
      <c r="K20" s="2">
        <v>3724180.9549083509</v>
      </c>
    </row>
    <row r="21" spans="2:11">
      <c r="F21" t="s">
        <v>22</v>
      </c>
    </row>
    <row r="22" spans="2:11">
      <c r="F22" t="s">
        <v>23</v>
      </c>
      <c r="G22" s="2">
        <v>336998.39221656002</v>
      </c>
      <c r="H22" s="4">
        <f>G22/G20</f>
        <v>6.4732486299035941E-2</v>
      </c>
      <c r="I22">
        <v>24164</v>
      </c>
      <c r="J22" s="4">
        <f>I22/I20</f>
        <v>9.8906316513310846E-2</v>
      </c>
      <c r="K22" s="2">
        <v>971139.59462945699</v>
      </c>
    </row>
    <row r="23" spans="2:11">
      <c r="F23" t="s">
        <v>24</v>
      </c>
      <c r="G23" s="2">
        <f>G20-G22</f>
        <v>4869018.1148549272</v>
      </c>
      <c r="H23" s="4">
        <f>1-H22</f>
        <v>0.93526751370096406</v>
      </c>
      <c r="I23">
        <f>I20-I22</f>
        <v>220148</v>
      </c>
      <c r="J23" s="4">
        <f>1-J22</f>
        <v>0.90109368348668917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5367571.5980580542</v>
      </c>
      <c r="H26" s="4">
        <f>G26/G5</f>
        <v>0.54699623354995286</v>
      </c>
      <c r="I26">
        <v>203173</v>
      </c>
      <c r="J26" s="4">
        <f>I26/I5</f>
        <v>0.50112719272282402</v>
      </c>
      <c r="K26" s="2">
        <v>4185721.7103599329</v>
      </c>
    </row>
    <row r="27" spans="2:11">
      <c r="E27" s="6" t="s">
        <v>27</v>
      </c>
      <c r="F27" s="6"/>
      <c r="G27" s="2">
        <v>4415668.1849227026</v>
      </c>
      <c r="H27" s="4">
        <f>G27/G5</f>
        <v>0.44999006005489173</v>
      </c>
      <c r="I27">
        <v>201296</v>
      </c>
      <c r="J27" s="4">
        <f>I27/I5</f>
        <v>0.49649756309319443</v>
      </c>
      <c r="K27" s="2">
        <v>1569179.224283214</v>
      </c>
    </row>
    <row r="28" spans="2:11">
      <c r="E28" s="6" t="s">
        <v>28</v>
      </c>
      <c r="F28" s="6"/>
      <c r="G28" s="2">
        <v>25870.622955445</v>
      </c>
      <c r="H28" s="4">
        <f>G28/G5</f>
        <v>2.6364125857844421E-3</v>
      </c>
      <c r="I28">
        <v>773</v>
      </c>
      <c r="J28" s="4">
        <f>I28/I5</f>
        <v>1.9066082598314883E-3</v>
      </c>
      <c r="K28" s="2">
        <v>10568.720596325</v>
      </c>
    </row>
    <row r="29" spans="2:11">
      <c r="E29" s="6" t="s">
        <v>29</v>
      </c>
      <c r="F29" s="6"/>
      <c r="G29" s="2">
        <v>3702.3134915559999</v>
      </c>
      <c r="H29" s="4">
        <f>G29/G5</f>
        <v>3.7729380937088781E-4</v>
      </c>
      <c r="I29">
        <v>185</v>
      </c>
      <c r="J29" s="4">
        <f>I29/I5</f>
        <v>4.5630339983030447E-4</v>
      </c>
      <c r="K29" s="2">
        <v>2746.3282417810001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Q8" sqref="Q8"/>
    </sheetView>
  </sheetViews>
  <sheetFormatPr defaultRowHeight="30" customHeight="1"/>
  <cols>
    <col min="5" max="5" width="50.85546875" customWidth="1"/>
  </cols>
  <sheetData>
    <row r="1" spans="1:5" ht="66.7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10349176.0058963</v>
      </c>
    </row>
    <row r="4" spans="1:5">
      <c r="A4" t="s">
        <v>32</v>
      </c>
      <c r="B4">
        <f>'NEWT - EU'!$G$8</f>
        <v>834786.3481937144</v>
      </c>
    </row>
    <row r="5" spans="1:5">
      <c r="A5" t="s">
        <v>33</v>
      </c>
      <c r="B5">
        <f>'NEWT - EU'!$G$9</f>
        <v>317614.77147730801</v>
      </c>
    </row>
    <row r="6" spans="1:5">
      <c r="A6" t="s">
        <v>34</v>
      </c>
      <c r="B6">
        <f>'NEWT - EU'!$G$10</f>
        <v>123.813016199</v>
      </c>
    </row>
    <row r="15" spans="1:5">
      <c r="A15" t="s">
        <v>35</v>
      </c>
    </row>
    <row r="16" spans="1:5">
      <c r="A16" t="s">
        <v>31</v>
      </c>
      <c r="B16">
        <f>'NEWT - EU'!$I$7</f>
        <v>363791</v>
      </c>
    </row>
    <row r="17" spans="1:2">
      <c r="A17" t="s">
        <v>32</v>
      </c>
      <c r="B17">
        <f>'NEWT - EU'!$I$8</f>
        <v>37020</v>
      </c>
    </row>
    <row r="18" spans="1:2">
      <c r="A18" t="s">
        <v>33</v>
      </c>
      <c r="B18">
        <f>'NEWT - EU'!$I$9</f>
        <v>876357</v>
      </c>
    </row>
    <row r="19" spans="1:2">
      <c r="A19" t="s">
        <v>34</v>
      </c>
      <c r="B19">
        <f>'NEWT - EU'!$I$10</f>
        <v>2337</v>
      </c>
    </row>
    <row r="27" spans="1:2">
      <c r="A27" t="s">
        <v>18</v>
      </c>
    </row>
    <row r="28" spans="1:2">
      <c r="A28" t="s">
        <v>36</v>
      </c>
      <c r="B28">
        <f>'NEWT - EU'!$G$18</f>
        <v>5885882.3213489642</v>
      </c>
    </row>
    <row r="29" spans="1:2">
      <c r="A29" t="s">
        <v>37</v>
      </c>
      <c r="B29">
        <f>'NEWT - EU'!$G$19</f>
        <v>832640.60859352699</v>
      </c>
    </row>
    <row r="30" spans="1:2">
      <c r="A30" t="s">
        <v>38</v>
      </c>
      <c r="B30">
        <f>'NEWT - EU'!$G$22</f>
        <v>183846.36184231</v>
      </c>
    </row>
    <row r="31" spans="1:2">
      <c r="A31" t="s">
        <v>39</v>
      </c>
      <c r="B31">
        <f>'NEWT - EU'!$G$23</f>
        <v>4281593.062305213</v>
      </c>
    </row>
    <row r="40" spans="1:2">
      <c r="A40" t="s">
        <v>40</v>
      </c>
    </row>
    <row r="41" spans="1:2">
      <c r="A41" t="s">
        <v>41</v>
      </c>
      <c r="B41">
        <f>'NEWT - EU'!$G$26</f>
        <v>5480599.1856606919</v>
      </c>
    </row>
    <row r="42" spans="1:2">
      <c r="A42" t="s">
        <v>42</v>
      </c>
      <c r="B42">
        <f>'NEWT - EU'!$G$27</f>
        <v>5694925.3908293322</v>
      </c>
    </row>
    <row r="43" spans="1:2">
      <c r="A43" t="s">
        <v>43</v>
      </c>
      <c r="B43">
        <f>'NEWT - EU'!$G$28</f>
        <v>8088.319099245</v>
      </c>
    </row>
    <row r="44" spans="1:2">
      <c r="A44" t="s">
        <v>44</v>
      </c>
      <c r="B44">
        <f>'NEWT - EU'!$G$29</f>
        <v>349.45850074499998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2023-04-18T09:25:50Z</dcterms:created>
  <dcterms:modified xsi:type="dcterms:W3CDTF">2023-04-18T09:25:50Z</dcterms:modified>
</cp:coreProperties>
</file>