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FB8CD316-5C44-4AC1-958A-BCB83E12EC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H20" i="5"/>
  <c r="J19" i="5"/>
  <c r="J20" i="5" s="1"/>
  <c r="H19" i="5"/>
  <c r="J18" i="5"/>
  <c r="H18" i="5"/>
  <c r="J15" i="5"/>
  <c r="H15" i="5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G8" i="5"/>
  <c r="J7" i="5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H20" i="2"/>
  <c r="J19" i="2"/>
  <c r="J20" i="2" s="1"/>
  <c r="H19" i="2"/>
  <c r="J18" i="2"/>
  <c r="H18" i="2"/>
  <c r="J15" i="2"/>
  <c r="H15" i="2"/>
  <c r="J14" i="2"/>
  <c r="H14" i="2"/>
  <c r="K13" i="2"/>
  <c r="I13" i="2"/>
  <c r="J13" i="2" s="1"/>
  <c r="G13" i="2"/>
  <c r="H13" i="2" s="1"/>
  <c r="J10" i="2"/>
  <c r="H10" i="2"/>
  <c r="H9" i="2"/>
  <c r="K8" i="2"/>
  <c r="J8" i="2"/>
  <c r="I8" i="2"/>
  <c r="G8" i="2"/>
  <c r="J7" i="2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<sst xmlns="http://schemas.openxmlformats.org/spreadsheetml/2006/main" count="83" uniqueCount="46">
  <si>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07 July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</si>
  <si>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</si>
  <si>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</si>
  <si>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</si>
  <si>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</si>
  <si>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</si>
  <si>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</si>
  <si>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</si>
  <si>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</si>
  <si>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</si>
  <si>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</si>
  <si>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</si>
  <si>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</si>
  <si>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</si>
  <si>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</si>
  <si>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</si>
  <si>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</si>
  <si>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</si>
  <si>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</si>
  <si>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</si>
  <si>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</si>
  <si>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</si>
  <si>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</si>
  <si>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</si>
  <si>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</si>
  <si>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</si>
  <si>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</si>
  <si>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</si>
  <si>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</si>
  <si>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</si>
  <si>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</si>
  <si>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</si>
  <si>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</si>
  <si>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</si>
  <si>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</si>
  <si>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</si>
  <si>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</si>
  <si>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</si>
  <si>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</si>
  <si>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</si>
  <si>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</si>
  <si>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</si>
  <si>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</si>
  <si>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</si>
  <si>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</si>
  <si>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18"/>
        <rFont val="Calibri"/>
        <family val="2"/>
      </rPr>
      <t>SFTR Public Data</t>
    </r>
    <r>
      <rPr>
        <sz val="11"/>
        <rFont val="Calibri"/>
      </rPr>
      <t xml:space="preserve">
for week ending 07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</si>
</sst>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1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11343079.453876728</c:v>
                </c:pt>
                <c:pt idx="1">
                  <c:v>934591.06198847666</c:v>
                </c:pt>
                <c:pt idx="2">
                  <c:v>363035.84385929798</c:v>
                </c:pt>
                <c:pt idx="3">
                  <c:v>321.99446226600003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979-4BE1-BF12-8926BC5B5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387494</c:v>
                </c:pt>
                <c:pt idx="1">
                  <c:v>44375</c:v>
                </c:pt>
                <c:pt idx="2">
                  <c:v>880723</c:v>
                </c:pt>
                <c:pt idx="3">
                  <c:v>2716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369-4FBC-89D5-E18567220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6594891.5343937641</c:v>
                </c:pt>
                <c:pt idx="1">
                  <c:v>1020660.863968265</c:v>
                </c:pt>
                <c:pt idx="2">
                  <c:v>212754.829984198</c:v>
                </c:pt>
                <c:pt idx="3">
                  <c:v>4449363.2875189753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CE0-4901-85A9-FAEBEE32F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6031932.9260345791</c:v>
                </c:pt>
                <c:pt idx="1">
                  <c:v>6240364.3348325994</c:v>
                </c:pt>
                <c:pt idx="2">
                  <c:v>4866.0635243699999</c:v>
                </c:pt>
                <c:pt idx="3">
                  <c:v>507.19147365499998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8C7-429F-A797-4515CB356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12641028.354186768</v>
      </c>
      <c r="H4" s="5"/>
      <c r="I4" s="1">
        <v>1315308</v>
      </c>
      <c r="J4" s="5"/>
      <c r="K4" s="3">
        <v>1405978.3169841231</v>
      </c>
    </row>
    <row r="5" spans="1:11">
      <c r="E5" s="6" t="s">
        <v>7</v>
      </c>
      <c r="F5" s="6"/>
      <c r="G5" s="2">
        <v>12277670.515865205</v>
      </c>
      <c r="H5" s="4">
        <f>G5/G4</f>
        <v>0.97125567413182667</v>
      </c>
      <c r="I5">
        <v>431869</v>
      </c>
      <c r="J5" s="4">
        <f>I5/I4</f>
        <v>0.32834058638737085</v>
      </c>
      <c r="K5" s="2">
        <v>1257324.503998006</v>
      </c>
    </row>
    <row r="6" spans="1:11">
      <c r="F6" t="s">
        <v>8</v>
      </c>
    </row>
    <row r="7" spans="1:11">
      <c r="F7" t="s">
        <v>9</v>
      </c>
      <c r="G7" s="2">
        <v>11343079.453876728</v>
      </c>
      <c r="H7" s="4">
        <f>G7/G5</f>
        <v>0.92387879599955069</v>
      </c>
      <c r="I7">
        <v>387494</v>
      </c>
      <c r="J7" s="4">
        <f>I7/I5</f>
        <v>0.89724893428331276</v>
      </c>
      <c r="K7" s="2">
        <v>1161259.713314316</v>
      </c>
    </row>
    <row r="8" spans="1:11">
      <c r="F8" t="s">
        <v>10</v>
      </c>
      <c r="G8" s="2">
        <f>G5-G7</f>
        <v>934591.06198847666</v>
      </c>
      <c r="H8" s="4">
        <f>1-H7</f>
        <v>7.6121204000449305E-2</v>
      </c>
      <c r="I8">
        <f>I5-I7</f>
        <v>44375</v>
      </c>
      <c r="J8" s="4">
        <f>1-J7</f>
        <v>0.10275106571668724</v>
      </c>
      <c r="K8" s="2">
        <f>K5-K7</f>
        <v>96064.790683689993</v>
      </c>
    </row>
    <row r="9" spans="1:11">
      <c r="E9" s="6" t="s">
        <v>11</v>
      </c>
      <c r="F9" s="6"/>
      <c r="G9" s="2">
        <v>363035.84385929798</v>
      </c>
      <c r="H9" s="4">
        <f>1-H5-H10</f>
        <v>2.8718853695083917E-2</v>
      </c>
      <c r="I9">
        <v>880723</v>
      </c>
      <c r="J9" s="4">
        <f>1-J5-J10</f>
        <v>0.66959449801871507</v>
      </c>
      <c r="K9" s="2">
        <v>148544.239897711</v>
      </c>
    </row>
    <row r="10" spans="1:11">
      <c r="E10" s="6" t="s">
        <v>12</v>
      </c>
      <c r="F10" s="6"/>
      <c r="G10" s="2">
        <v>321.99446226600003</v>
      </c>
      <c r="H10" s="4">
        <f>G10/G4</f>
        <v>2.5472173089411191E-5</v>
      </c>
      <c r="I10">
        <v>2716</v>
      </c>
      <c r="J10" s="4">
        <f>I10/I4</f>
        <v>2.064915593914125E-3</v>
      </c>
      <c r="K10" s="2">
        <v>109.573088406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7204640.4334766623</v>
      </c>
      <c r="H13" s="5">
        <f>G13/G5</f>
        <v>0.58680841973783437</v>
      </c>
      <c r="I13" s="1">
        <f>I14+I15</f>
        <v>271536</v>
      </c>
      <c r="J13" s="5">
        <f>I13/I5</f>
        <v>0.62874621702414391</v>
      </c>
      <c r="K13" s="3">
        <f>K14+K15</f>
        <v>334266.58336115401</v>
      </c>
    </row>
    <row r="14" spans="1:11">
      <c r="E14" s="6" t="s">
        <v>15</v>
      </c>
      <c r="F14" s="6"/>
      <c r="G14" s="2">
        <v>6589656.8831676291</v>
      </c>
      <c r="H14" s="4">
        <f>G14/G7</f>
        <v>0.58094073218498699</v>
      </c>
      <c r="I14">
        <v>242955</v>
      </c>
      <c r="J14" s="4">
        <f>I14/I7</f>
        <v>0.62699035339902032</v>
      </c>
      <c r="K14" s="2">
        <v>335292.770694723</v>
      </c>
    </row>
    <row r="15" spans="1:11">
      <c r="E15" s="6" t="s">
        <v>16</v>
      </c>
      <c r="F15" s="6"/>
      <c r="G15" s="2">
        <v>614983.55030903302</v>
      </c>
      <c r="H15" s="4">
        <f>G15/G8</f>
        <v>0.6580242154259075</v>
      </c>
      <c r="I15">
        <v>28581</v>
      </c>
      <c r="J15" s="4">
        <f>I15/I8</f>
        <v>0.64407887323943658</v>
      </c>
      <c r="K15" s="2">
        <v>-1026.187333569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6594891.5343937641</v>
      </c>
      <c r="H18" s="4">
        <f>G18/G5</f>
        <v>0.53714517960649344</v>
      </c>
      <c r="I18">
        <v>254624</v>
      </c>
      <c r="J18" s="4">
        <f>I18/I5</f>
        <v>0.58958619396159484</v>
      </c>
      <c r="K18" s="2">
        <v>232173.33373169199</v>
      </c>
    </row>
    <row r="19" spans="2:11">
      <c r="E19" s="6" t="s">
        <v>20</v>
      </c>
      <c r="F19" s="6"/>
      <c r="G19" s="2">
        <v>1020660.863968265</v>
      </c>
      <c r="H19" s="4">
        <f>G19/G5</f>
        <v>8.3131475360034068E-2</v>
      </c>
      <c r="I19">
        <v>23247</v>
      </c>
      <c r="J19" s="4">
        <f>I19/I5</f>
        <v>5.3828823092187679E-2</v>
      </c>
      <c r="K19" s="2">
        <v>116874.90511982101</v>
      </c>
    </row>
    <row r="20" spans="2:11">
      <c r="E20" s="6" t="s">
        <v>21</v>
      </c>
      <c r="F20" s="6"/>
      <c r="G20" s="2">
        <v>4662118.1175031736</v>
      </c>
      <c r="H20" s="4">
        <f>1-H18-H19</f>
        <v>0.37972334503347249</v>
      </c>
      <c r="I20">
        <v>153998</v>
      </c>
      <c r="J20" s="4">
        <f>1-J18-J19</f>
        <v>0.35658498294621749</v>
      </c>
      <c r="K20" s="2">
        <v>908276.26514649298</v>
      </c>
    </row>
    <row r="21" spans="2:11">
      <c r="F21" t="s">
        <v>22</v>
      </c>
    </row>
    <row r="22" spans="2:11">
      <c r="F22" t="s">
        <v>23</v>
      </c>
      <c r="G22" s="2">
        <v>212754.829984198</v>
      </c>
      <c r="H22" s="4">
        <f>G22/G20</f>
        <v>4.563480045377747E-2</v>
      </c>
      <c r="I22">
        <v>12914</v>
      </c>
      <c r="J22" s="4">
        <f>I22/I20</f>
        <v>8.3858231925089941E-2</v>
      </c>
      <c r="K22" s="2">
        <v>42527.965563942998</v>
      </c>
    </row>
    <row r="23" spans="2:11">
      <c r="F23" t="s">
        <v>24</v>
      </c>
      <c r="G23" s="2">
        <f>G20-G22</f>
        <v>4449363.2875189753</v>
      </c>
      <c r="H23" s="4">
        <f>1-H22</f>
        <v>0.95436519954622256</v>
      </c>
      <c r="I23">
        <f>I20-I22</f>
        <v>141084</v>
      </c>
      <c r="J23" s="4">
        <f>1-J22</f>
        <v>0.9161417680749101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6031932.9260345791</v>
      </c>
      <c r="H26" s="4">
        <f>G26/G5</f>
        <v>0.49129294667421769</v>
      </c>
      <c r="I26">
        <v>223463</v>
      </c>
      <c r="J26" s="4">
        <f>I26/I5</f>
        <v>0.51743236953798488</v>
      </c>
      <c r="K26" s="2">
        <v>415006.40355954802</v>
      </c>
    </row>
    <row r="27" spans="2:11">
      <c r="E27" s="6" t="s">
        <v>27</v>
      </c>
      <c r="F27" s="6"/>
      <c r="G27" s="2">
        <v>6240364.3348325994</v>
      </c>
      <c r="H27" s="4">
        <f>G27/G5</f>
        <v>0.50826940882383198</v>
      </c>
      <c r="I27">
        <v>208240</v>
      </c>
      <c r="J27" s="4">
        <f>I27/I5</f>
        <v>0.48218325464434819</v>
      </c>
      <c r="K27" s="2">
        <v>841971.43942082499</v>
      </c>
    </row>
    <row r="28" spans="2:11">
      <c r="E28" s="6" t="s">
        <v>28</v>
      </c>
      <c r="F28" s="6"/>
      <c r="G28" s="2">
        <v>4866.0635243699999</v>
      </c>
      <c r="H28" s="4">
        <f>G28/G5</f>
        <v>3.9633442826813708E-4</v>
      </c>
      <c r="I28">
        <v>154</v>
      </c>
      <c r="J28" s="4">
        <f>I28/I5</f>
        <v>3.565896139801653E-4</v>
      </c>
      <c r="K28" s="2">
        <v>346.66101763299997</v>
      </c>
    </row>
    <row r="29" spans="2:11">
      <c r="E29" s="6" t="s">
        <v>29</v>
      </c>
      <c r="F29" s="6"/>
      <c r="G29" s="2">
        <v>507.19147365499998</v>
      </c>
      <c r="H29" s="4">
        <f>G29/G5</f>
        <v>4.1310073682105023E-5</v>
      </c>
      <c r="I29">
        <v>12</v>
      </c>
      <c r="J29" s="4">
        <f>I29/I5</f>
        <v>2.7786203686766124E-5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13267909.224152535</v>
      </c>
      <c r="H4" s="5"/>
      <c r="I4" s="1">
        <v>2380831</v>
      </c>
      <c r="J4" s="5"/>
      <c r="K4" s="3">
        <v>156472736.50042889</v>
      </c>
    </row>
    <row r="5" spans="1:11">
      <c r="E5" s="6" t="s">
        <v>7</v>
      </c>
      <c r="F5" s="6"/>
      <c r="G5" s="2">
        <v>11256430.324551472</v>
      </c>
      <c r="H5" s="4">
        <f>G5/G4</f>
        <v>0.84839518679104153</v>
      </c>
      <c r="I5">
        <v>434024</v>
      </c>
      <c r="J5" s="4">
        <f>I5/I4</f>
        <v>0.18229937362206725</v>
      </c>
      <c r="K5" s="2">
        <v>4700745.9486093055</v>
      </c>
    </row>
    <row r="6" spans="1:11">
      <c r="F6" t="s">
        <v>8</v>
      </c>
    </row>
    <row r="7" spans="1:11">
      <c r="F7" t="s">
        <v>9</v>
      </c>
      <c r="G7" s="2">
        <v>10332413.206926044</v>
      </c>
      <c r="H7" s="4">
        <f>G7/G5</f>
        <v>0.91791206528324987</v>
      </c>
      <c r="I7">
        <v>397119</v>
      </c>
      <c r="J7" s="4">
        <f>I7/I5</f>
        <v>0.91497013990009768</v>
      </c>
      <c r="K7" s="2">
        <v>4478714.1399155864</v>
      </c>
    </row>
    <row r="8" spans="1:11">
      <c r="F8" t="s">
        <v>10</v>
      </c>
      <c r="G8" s="2">
        <f>G5-G7</f>
        <v>924017.11762542836</v>
      </c>
      <c r="H8" s="4">
        <f>1-H7</f>
        <v>8.2087934716750133E-2</v>
      </c>
      <c r="I8">
        <f>I5-I7</f>
        <v>36905</v>
      </c>
      <c r="J8" s="4">
        <f>1-J7</f>
        <v>8.5029860099902321E-2</v>
      </c>
      <c r="K8" s="2">
        <f>K5-K7</f>
        <v>222031.8086937191</v>
      </c>
    </row>
    <row r="9" spans="1:11">
      <c r="E9" s="6" t="s">
        <v>11</v>
      </c>
      <c r="F9" s="6"/>
      <c r="G9" s="2">
        <v>1765285.410353051</v>
      </c>
      <c r="H9" s="4">
        <f>1-H5-H10</f>
        <v>0.13304925294028794</v>
      </c>
      <c r="I9">
        <v>1447618</v>
      </c>
      <c r="J9" s="4">
        <f>1-J5-J10</f>
        <v>0.60803055739781608</v>
      </c>
      <c r="K9" s="2">
        <v>151237321.99323666</v>
      </c>
    </row>
    <row r="10" spans="1:11">
      <c r="E10" s="6" t="s">
        <v>12</v>
      </c>
      <c r="F10" s="6"/>
      <c r="G10" s="2">
        <v>246193.48924801199</v>
      </c>
      <c r="H10" s="4">
        <f>G10/G4</f>
        <v>1.8555560268670529E-2</v>
      </c>
      <c r="I10">
        <v>499189</v>
      </c>
      <c r="J10" s="4">
        <f>I10/I4</f>
        <v>0.20967006898011661</v>
      </c>
      <c r="K10" s="2">
        <v>534668.55858289404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5331441.6043151692</v>
      </c>
      <c r="H13" s="5">
        <f>G13/G5</f>
        <v>0.47363519789099817</v>
      </c>
      <c r="I13" s="1">
        <f>I14+I15</f>
        <v>163340</v>
      </c>
      <c r="J13" s="5">
        <f>I13/I5</f>
        <v>0.37633863565148473</v>
      </c>
      <c r="K13" s="3">
        <f>K14+K15</f>
        <v>1298337.770114369</v>
      </c>
    </row>
    <row r="14" spans="1:11">
      <c r="E14" s="6" t="s">
        <v>15</v>
      </c>
      <c r="F14" s="6"/>
      <c r="G14" s="2">
        <v>4935954.9272570852</v>
      </c>
      <c r="H14" s="4">
        <f>G14/G7</f>
        <v>0.4777155954185423</v>
      </c>
      <c r="I14">
        <v>146926</v>
      </c>
      <c r="J14" s="4">
        <f>I14/I7</f>
        <v>0.36997977936084647</v>
      </c>
      <c r="K14" s="2">
        <v>1243345.2490027971</v>
      </c>
    </row>
    <row r="15" spans="1:11">
      <c r="E15" s="6" t="s">
        <v>16</v>
      </c>
      <c r="F15" s="6"/>
      <c r="G15" s="2">
        <v>395486.67705808399</v>
      </c>
      <c r="H15" s="4">
        <f>G15/G8</f>
        <v>0.42800795517124135</v>
      </c>
      <c r="I15">
        <v>16414</v>
      </c>
      <c r="J15" s="4">
        <f>I15/I8</f>
        <v>0.4447635821704376</v>
      </c>
      <c r="K15" s="2">
        <v>54992.521111572001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4703495.8858723622</v>
      </c>
      <c r="H18" s="4">
        <f>G18/G5</f>
        <v>0.41784968682420903</v>
      </c>
      <c r="I18">
        <v>162625</v>
      </c>
      <c r="J18" s="4">
        <f>I18/I5</f>
        <v>0.37469126131273844</v>
      </c>
      <c r="K18" s="2">
        <v>1221864.2034295551</v>
      </c>
    </row>
    <row r="19" spans="2:11">
      <c r="E19" s="6" t="s">
        <v>20</v>
      </c>
      <c r="F19" s="6"/>
      <c r="G19" s="2">
        <v>936099.51336269605</v>
      </c>
      <c r="H19" s="4">
        <f>G19/G5</f>
        <v>8.3161311923280273E-2</v>
      </c>
      <c r="I19">
        <v>27451</v>
      </c>
      <c r="J19" s="4">
        <f>I19/I5</f>
        <v>6.3247654507584836E-2</v>
      </c>
      <c r="K19" s="2">
        <v>433086.82066491799</v>
      </c>
    </row>
    <row r="20" spans="2:11">
      <c r="E20" s="6" t="s">
        <v>21</v>
      </c>
      <c r="F20" s="6"/>
      <c r="G20" s="2">
        <v>5616834.9253164148</v>
      </c>
      <c r="H20" s="4">
        <f>1-H18-H19</f>
        <v>0.49898900125251078</v>
      </c>
      <c r="I20">
        <v>243915</v>
      </c>
      <c r="J20" s="4">
        <f>1-J18-J19</f>
        <v>0.56206108417967671</v>
      </c>
      <c r="K20" s="2">
        <v>3036433.1013753931</v>
      </c>
    </row>
    <row r="21" spans="2:11">
      <c r="F21" t="s">
        <v>22</v>
      </c>
    </row>
    <row r="22" spans="2:11">
      <c r="F22" t="s">
        <v>23</v>
      </c>
      <c r="G22" s="2">
        <v>276913.919948872</v>
      </c>
      <c r="H22" s="4">
        <f>G22/G20</f>
        <v>4.9300704690599849E-2</v>
      </c>
      <c r="I22">
        <v>18884</v>
      </c>
      <c r="J22" s="4">
        <f>I22/I20</f>
        <v>7.7420412848738296E-2</v>
      </c>
      <c r="K22" s="2">
        <v>599755.927006418</v>
      </c>
    </row>
    <row r="23" spans="2:11">
      <c r="F23" t="s">
        <v>24</v>
      </c>
      <c r="G23" s="2">
        <f>G20-G22</f>
        <v>5339921.0053675426</v>
      </c>
      <c r="H23" s="4">
        <f>1-H22</f>
        <v>0.95069929530940012</v>
      </c>
      <c r="I23">
        <f>I20-I22</f>
        <v>225031</v>
      </c>
      <c r="J23" s="4">
        <f>1-J22</f>
        <v>0.92257958715126165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5841329.8546746057</v>
      </c>
      <c r="H26" s="4">
        <f>G26/G5</f>
        <v>0.51893270657341906</v>
      </c>
      <c r="I26">
        <v>208547</v>
      </c>
      <c r="J26" s="4">
        <f>I26/I5</f>
        <v>0.48049647024127701</v>
      </c>
      <c r="K26" s="2">
        <v>2687392.6392646851</v>
      </c>
    </row>
    <row r="27" spans="2:11">
      <c r="E27" s="6" t="s">
        <v>27</v>
      </c>
      <c r="F27" s="6"/>
      <c r="G27" s="2">
        <v>5384904.2808314431</v>
      </c>
      <c r="H27" s="4">
        <f>G27/G5</f>
        <v>0.47838472105018887</v>
      </c>
      <c r="I27">
        <v>224560</v>
      </c>
      <c r="J27" s="4">
        <f>I27/I5</f>
        <v>0.51739074336903024</v>
      </c>
      <c r="K27" s="2">
        <v>2006880.2542121939</v>
      </c>
    </row>
    <row r="28" spans="2:11">
      <c r="E28" s="6" t="s">
        <v>28</v>
      </c>
      <c r="F28" s="6"/>
      <c r="G28" s="2">
        <v>26323.193582781001</v>
      </c>
      <c r="H28" s="4">
        <f>G28/G5</f>
        <v>2.3385027778626511E-3</v>
      </c>
      <c r="I28">
        <v>724</v>
      </c>
      <c r="J28" s="4">
        <f>I28/I5</f>
        <v>1.6681105192339594E-3</v>
      </c>
      <c r="K28" s="2">
        <v>3726.0963432980002</v>
      </c>
    </row>
    <row r="29" spans="2:11">
      <c r="E29" s="6" t="s">
        <v>29</v>
      </c>
      <c r="F29" s="6"/>
      <c r="G29" s="2">
        <v>3872.9954626429999</v>
      </c>
      <c r="H29" s="4">
        <f>G29/G5</f>
        <v>3.4406959852943653E-4</v>
      </c>
      <c r="I29">
        <v>188</v>
      </c>
      <c r="J29" s="4">
        <f>I29/I5</f>
        <v>4.3315577018782374E-4</v>
      </c>
      <c r="K29" s="2">
        <v>2746.9587891289998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G1" sqref="G1"/>
    </sheetView>
  </sheetViews>
  <sheetFormatPr defaultRowHeight="30" customHeight="1"/>
  <cols>
    <col min="5" max="5" width="68.42578125" customWidth="1"/>
  </cols>
  <sheetData>
    <row r="1" spans="1:5" ht="85.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11343079.453876728</v>
      </c>
    </row>
    <row r="4" spans="1:5">
      <c r="A4" t="s">
        <v>32</v>
      </c>
      <c r="B4">
        <f>'NEWT - EU'!$G$8</f>
        <v>934591.06198847666</v>
      </c>
    </row>
    <row r="5" spans="1:5">
      <c r="A5" t="s">
        <v>33</v>
      </c>
      <c r="B5">
        <f>'NEWT - EU'!$G$9</f>
        <v>363035.84385929798</v>
      </c>
    </row>
    <row r="6" spans="1:5">
      <c r="A6" t="s">
        <v>34</v>
      </c>
      <c r="B6">
        <f>'NEWT - EU'!$G$10</f>
        <v>321.99446226600003</v>
      </c>
    </row>
    <row r="15" spans="1:5">
      <c r="A15" t="s">
        <v>35</v>
      </c>
    </row>
    <row r="16" spans="1:5">
      <c r="A16" t="s">
        <v>31</v>
      </c>
      <c r="B16">
        <f>'NEWT - EU'!$I$7</f>
        <v>387494</v>
      </c>
    </row>
    <row r="17" spans="1:2">
      <c r="A17" t="s">
        <v>32</v>
      </c>
      <c r="B17">
        <f>'NEWT - EU'!$I$8</f>
        <v>44375</v>
      </c>
    </row>
    <row r="18" spans="1:2">
      <c r="A18" t="s">
        <v>33</v>
      </c>
      <c r="B18">
        <f>'NEWT - EU'!$I$9</f>
        <v>880723</v>
      </c>
    </row>
    <row r="19" spans="1:2">
      <c r="A19" t="s">
        <v>34</v>
      </c>
      <c r="B19">
        <f>'NEWT - EU'!$I$10</f>
        <v>2716</v>
      </c>
    </row>
    <row r="27" spans="1:2">
      <c r="A27" t="s">
        <v>18</v>
      </c>
    </row>
    <row r="28" spans="1:2">
      <c r="A28" t="s">
        <v>36</v>
      </c>
      <c r="B28">
        <f>'NEWT - EU'!$G$18</f>
        <v>6594891.5343937641</v>
      </c>
    </row>
    <row r="29" spans="1:2">
      <c r="A29" t="s">
        <v>37</v>
      </c>
      <c r="B29">
        <f>'NEWT - EU'!$G$19</f>
        <v>1020660.863968265</v>
      </c>
    </row>
    <row r="30" spans="1:2">
      <c r="A30" t="s">
        <v>38</v>
      </c>
      <c r="B30">
        <f>'NEWT - EU'!$G$22</f>
        <v>212754.829984198</v>
      </c>
    </row>
    <row r="31" spans="1:2">
      <c r="A31" t="s">
        <v>39</v>
      </c>
      <c r="B31">
        <f>'NEWT - EU'!$G$23</f>
        <v>4449363.2875189753</v>
      </c>
    </row>
    <row r="40" spans="1:2">
      <c r="A40" t="s">
        <v>40</v>
      </c>
    </row>
    <row r="41" spans="1:2">
      <c r="A41" t="s">
        <v>41</v>
      </c>
      <c r="B41">
        <f>'NEWT - EU'!$G$26</f>
        <v>6031932.9260345791</v>
      </c>
    </row>
    <row r="42" spans="1:2">
      <c r="A42" t="s">
        <v>42</v>
      </c>
      <c r="B42">
        <f>'NEWT - EU'!$G$27</f>
        <v>6240364.3348325994</v>
      </c>
    </row>
    <row r="43" spans="1:2">
      <c r="A43" t="s">
        <v>43</v>
      </c>
      <c r="B43">
        <f>'NEWT - EU'!$G$28</f>
        <v>4866.0635243699999</v>
      </c>
    </row>
    <row r="44" spans="1:2">
      <c r="A44" t="s">
        <v>44</v>
      </c>
      <c r="B44">
        <f>'NEWT - EU'!$G$29</f>
        <v>507.19147365499998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2023-07-26T10:35:24Z</dcterms:created>
  <dcterms:modified xsi:type="dcterms:W3CDTF">2023-07-26T10:35:24Z</dcterms:modified>
</cp:coreProperties>
</file>