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ludovic_cathan_icmagroup_org/Documents/Desktop/"/>
    </mc:Choice>
  </mc:AlternateContent>
  <xr:revisionPtr revIDLastSave="0" documentId="8_{7FDBDBBD-29B1-4BA1-9373-04D467158891}" xr6:coauthVersionLast="47" xr6:coauthVersionMax="47" xr10:uidLastSave="{00000000-0000-0000-0000-000000000000}"/>
  <bookViews>
    <workbookView xWindow="-12240" yWindow="-16320" windowWidth="29040" windowHeight="15720" xr2:uid="{00000000-000D-0000-FFFF-FFFF00000000}"/>
  </bookViews>
  <sheets>
    <sheet name="NEWT - UK" sheetId="2" r:id="rId1"/>
    <sheet name="Outstanding - UK" sheetId="5" r:id="rId2"/>
    <sheet name="Images - UK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6" i="3"/>
  <c r="B15" i="3"/>
  <c r="B5" i="3"/>
  <c r="B4" i="3"/>
  <c r="B3" i="3"/>
  <c r="B2" i="3"/>
  <c r="J29" i="5"/>
  <c r="H29" i="5"/>
  <c r="J28" i="5"/>
  <c r="H28" i="5"/>
  <c r="J27" i="5"/>
  <c r="H27" i="5"/>
  <c r="J26" i="5"/>
  <c r="H26" i="5"/>
  <c r="I23" i="5"/>
  <c r="G23" i="5"/>
  <c r="J22" i="5"/>
  <c r="J23" i="5" s="1"/>
  <c r="H22" i="5"/>
  <c r="H23" i="5" s="1"/>
  <c r="J19" i="5"/>
  <c r="H19" i="5"/>
  <c r="J18" i="5"/>
  <c r="J20" i="5" s="1"/>
  <c r="H18" i="5"/>
  <c r="H20" i="5" s="1"/>
  <c r="J15" i="5"/>
  <c r="H15" i="5"/>
  <c r="J14" i="5"/>
  <c r="H14" i="5"/>
  <c r="K13" i="5"/>
  <c r="I13" i="5"/>
  <c r="J13" i="5" s="1"/>
  <c r="H13" i="5"/>
  <c r="G13" i="5"/>
  <c r="J10" i="5"/>
  <c r="H10" i="5"/>
  <c r="K8" i="5"/>
  <c r="I8" i="5"/>
  <c r="G8" i="5"/>
  <c r="J7" i="5"/>
  <c r="J8" i="5" s="1"/>
  <c r="H7" i="5"/>
  <c r="H8" i="5" s="1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J19" i="2"/>
  <c r="H19" i="2"/>
  <c r="J18" i="2"/>
  <c r="J20" i="2" s="1"/>
  <c r="H18" i="2"/>
  <c r="H20" i="2" s="1"/>
  <c r="J15" i="2"/>
  <c r="H15" i="2"/>
  <c r="J14" i="2"/>
  <c r="H14" i="2"/>
  <c r="K13" i="2"/>
  <c r="I13" i="2"/>
  <c r="J13" i="2" s="1"/>
  <c r="G13" i="2"/>
  <c r="H13" i="2" s="1"/>
  <c r="J10" i="2"/>
  <c r="H10" i="2"/>
  <c r="K8" i="2"/>
  <c r="I8" i="2"/>
  <c r="G8" i="2"/>
  <c r="J7" i="2"/>
  <c r="J8" i="2" s="1"/>
  <c r="H7" i="2"/>
  <c r="H8" i="2" s="1"/>
  <c r="J5" i="2"/>
  <c r="J9" i="2" s="1"/>
  <c r="H5" i="2"/>
  <c r="H9" i="2" s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<sst xmlns="http://schemas.openxmlformats.org/spreadsheetml/2006/main" count="82" uniqueCount="45">
  <si>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15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</si>
  <si>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</si>
  <si>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</si>
  <si>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</si>
  <si>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</si>
  <si>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</si>
  <si>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</si>
  <si>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</si>
  <si>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</si>
  <si>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</si>
  <si>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</si>
  <si>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</si>
  <si>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</si>
  <si>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</si>
  <si>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</si>
  <si>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</si>
  <si>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</si>
  <si>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</si>
  <si>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</si>
  <si>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GB-based Trading Venues</t>
  </si>
  <si>
    <t>Non GB-based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</si>
  <si>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</si>
  <si>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</si>
  <si>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</si>
  <si>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</si>
  <si>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</si>
  <si>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GB-GB counterparties</t>
  </si>
  <si>
    <t>GB-nonGB counterparties</t>
  </si>
  <si>
    <t>NonGB - GB counterparties</t>
  </si>
  <si>
    <t>NonGB-nonGB counterparties</t>
  </si>
  <si>
    <t>New Reported Loan Values</t>
  </si>
  <si>
    <t>Repo</t>
  </si>
  <si>
    <t>SBSC</t>
  </si>
  <si>
    <t>SLEB</t>
  </si>
  <si>
    <t>MGLD</t>
  </si>
  <si>
    <t>New Reported Transaction Numbers</t>
  </si>
  <si>
    <t>GB MIC</t>
  </si>
  <si>
    <t>nGB MIC</t>
  </si>
  <si>
    <t>XOFF</t>
  </si>
  <si>
    <t>XXXX</t>
  </si>
  <si>
    <t>Location of Counterparties</t>
  </si>
  <si>
    <t>GB-GB</t>
  </si>
  <si>
    <t>GB-nGB</t>
  </si>
  <si>
    <t>nGB-GB</t>
  </si>
  <si>
    <t>nGB-nGB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</si>
</sst>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UK'!$B$2:$B$5</c:f>
              <c:numCache>
                <c:formatCode>General</c:formatCode>
                <c:ptCount val="4"/>
                <c:pt idx="0">
                  <c:v>11389704.769541224</c:v>
                </c:pt>
                <c:pt idx="1">
                  <c:v>183636.20657028444</c:v>
                </c:pt>
                <c:pt idx="2">
                  <c:v>494269.36312131601</c:v>
                </c:pt>
                <c:pt idx="3">
                  <c:v>27.866228612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3E7C-40E1-8F62-FCF4C54B0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UK'!$B$15:$B$18</c:f>
              <c:numCache>
                <c:formatCode>General</c:formatCode>
                <c:ptCount val="4"/>
                <c:pt idx="0">
                  <c:v>325924</c:v>
                </c:pt>
                <c:pt idx="1">
                  <c:v>5703</c:v>
                </c:pt>
                <c:pt idx="2">
                  <c:v>1001582</c:v>
                </c:pt>
                <c:pt idx="3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C6-4E95-B405-3D4079BD1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UK'!$A$27:$A$30</c:f>
              <c:strCache>
                <c:ptCount val="4"/>
                <c:pt idx="0">
                  <c:v>GB MIC</c:v>
                </c:pt>
                <c:pt idx="1">
                  <c:v>nGB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UK'!$B$27:$B$30</c:f>
              <c:numCache>
                <c:formatCode>General</c:formatCode>
                <c:ptCount val="4"/>
                <c:pt idx="0">
                  <c:v>1054353.582575311</c:v>
                </c:pt>
                <c:pt idx="1">
                  <c:v>4552633.6097153174</c:v>
                </c:pt>
                <c:pt idx="2">
                  <c:v>125711.328511934</c:v>
                </c:pt>
                <c:pt idx="3">
                  <c:v>5840642.4553089458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3CD-4BBD-906B-8EC061AA5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UK'!$A$40:$A$43</c:f>
              <c:strCache>
                <c:ptCount val="4"/>
                <c:pt idx="0">
                  <c:v>GB-GB</c:v>
                </c:pt>
                <c:pt idx="1">
                  <c:v>GB-nGB</c:v>
                </c:pt>
                <c:pt idx="2">
                  <c:v>nGB-GB</c:v>
                </c:pt>
                <c:pt idx="3">
                  <c:v>nGB-nGB</c:v>
                </c:pt>
              </c:strCache>
            </c:strRef>
          </c:cat>
          <c:val>
            <c:numRef>
              <c:f>'Images - UK'!$B$40:$B$43</c:f>
              <c:numCache>
                <c:formatCode>General</c:formatCode>
                <c:ptCount val="4"/>
                <c:pt idx="0">
                  <c:v>1716869.4081398449</c:v>
                </c:pt>
                <c:pt idx="1">
                  <c:v>9856372.2420706116</c:v>
                </c:pt>
                <c:pt idx="2">
                  <c:v>2.7378496000000001</c:v>
                </c:pt>
                <c:pt idx="3">
                  <c:v>96.588051450999998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7F-42B6-9B4E-D4FA0051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12067638.205461437</v>
      </c>
      <c r="H4" s="5"/>
      <c r="I4" s="1">
        <v>1333232</v>
      </c>
      <c r="J4" s="5"/>
      <c r="K4" s="3">
        <v>554166.13321557501</v>
      </c>
    </row>
    <row r="5" spans="1:11" x14ac:dyDescent="0.25">
      <c r="E5" s="6" t="s">
        <v>7</v>
      </c>
      <c r="F5" s="6"/>
      <c r="G5" s="2">
        <v>11573340.976111509</v>
      </c>
      <c r="H5" s="4">
        <f>G5/G4</f>
        <v>0.95903943912353751</v>
      </c>
      <c r="I5">
        <v>331627</v>
      </c>
      <c r="J5" s="4">
        <f>I5/I4</f>
        <v>0.24873915417571735</v>
      </c>
      <c r="K5" s="2">
        <v>238340.868599432</v>
      </c>
    </row>
    <row r="6" spans="1:11" x14ac:dyDescent="0.25">
      <c r="F6" t="s">
        <v>8</v>
      </c>
    </row>
    <row r="7" spans="1:11" x14ac:dyDescent="0.25">
      <c r="F7" t="s">
        <v>9</v>
      </c>
      <c r="G7" s="2">
        <v>11389704.769541224</v>
      </c>
      <c r="H7" s="4">
        <f>G7/G5</f>
        <v>0.98413282673090452</v>
      </c>
      <c r="I7">
        <v>325924</v>
      </c>
      <c r="J7" s="4">
        <f>I7/I5</f>
        <v>0.98280296839521508</v>
      </c>
      <c r="K7" s="2">
        <v>199675.56137198501</v>
      </c>
    </row>
    <row r="8" spans="1:11" x14ac:dyDescent="0.25">
      <c r="F8" t="s">
        <v>10</v>
      </c>
      <c r="G8" s="2">
        <f>G5-G7</f>
        <v>183636.20657028444</v>
      </c>
      <c r="H8" s="4">
        <f>1-H7</f>
        <v>1.586717326909548E-2</v>
      </c>
      <c r="I8">
        <f>I5-I7</f>
        <v>5703</v>
      </c>
      <c r="J8" s="4">
        <f>1-J7</f>
        <v>1.7197031604784918E-2</v>
      </c>
      <c r="K8" s="2">
        <f>K5-K7</f>
        <v>38665.307227446989</v>
      </c>
    </row>
    <row r="9" spans="1:11" x14ac:dyDescent="0.25">
      <c r="E9" s="6" t="s">
        <v>11</v>
      </c>
      <c r="F9" s="6"/>
      <c r="G9" s="2">
        <v>494269.36312131601</v>
      </c>
      <c r="H9" s="4">
        <f>1-H5-H10</f>
        <v>4.0958251706421298E-2</v>
      </c>
      <c r="I9">
        <v>1001582</v>
      </c>
      <c r="J9" s="4">
        <f>1-J5-J10</f>
        <v>0.75124359451318301</v>
      </c>
      <c r="K9" s="2">
        <v>314776.35410465603</v>
      </c>
    </row>
    <row r="10" spans="1:11" x14ac:dyDescent="0.25">
      <c r="E10" s="6" t="s">
        <v>12</v>
      </c>
      <c r="F10" s="6"/>
      <c r="G10" s="2">
        <v>27.866228612</v>
      </c>
      <c r="H10" s="4">
        <f>G10/G4</f>
        <v>2.3091700411923696E-6</v>
      </c>
      <c r="I10">
        <v>23</v>
      </c>
      <c r="J10" s="4">
        <f>I10/I4</f>
        <v>1.7251311099643572E-5</v>
      </c>
      <c r="K10" s="2">
        <v>1048.9105114869999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2836045.9745967481</v>
      </c>
      <c r="H13" s="5">
        <f>G13/G5</f>
        <v>0.24504989358307341</v>
      </c>
      <c r="I13" s="1">
        <f>I14+I15</f>
        <v>88791</v>
      </c>
      <c r="J13" s="5">
        <f>I13/I5</f>
        <v>0.26774357938286086</v>
      </c>
      <c r="K13" s="3">
        <f>K14+K15</f>
        <v>22238.868859753002</v>
      </c>
    </row>
    <row r="14" spans="1:11" x14ac:dyDescent="0.25">
      <c r="E14" s="6" t="s">
        <v>15</v>
      </c>
      <c r="F14" s="6"/>
      <c r="G14" s="2">
        <v>2836045.9745967481</v>
      </c>
      <c r="H14" s="4">
        <f>G14/G7</f>
        <v>0.24900083294353761</v>
      </c>
      <c r="I14">
        <v>88791</v>
      </c>
      <c r="J14" s="4">
        <f>I14/I7</f>
        <v>0.27242854162320052</v>
      </c>
      <c r="K14" s="2">
        <v>22238.868859753002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1054353.582575311</v>
      </c>
      <c r="H18" s="4">
        <f>G18/G5</f>
        <v>9.1101919899499922E-2</v>
      </c>
      <c r="I18">
        <v>35595</v>
      </c>
      <c r="J18" s="4">
        <f>I18/I5</f>
        <v>0.10733444502407825</v>
      </c>
      <c r="K18" s="2">
        <v>24431.388819946998</v>
      </c>
    </row>
    <row r="19" spans="2:11" x14ac:dyDescent="0.25">
      <c r="E19" s="6" t="s">
        <v>20</v>
      </c>
      <c r="F19" s="6"/>
      <c r="G19" s="2">
        <v>4552633.6097153174</v>
      </c>
      <c r="H19" s="4">
        <f>G19/G5</f>
        <v>0.39337245995883052</v>
      </c>
      <c r="I19">
        <v>120789</v>
      </c>
      <c r="J19" s="4">
        <f>I19/I5</f>
        <v>0.3642315010538949</v>
      </c>
      <c r="K19" s="2">
        <v>83408.948172582997</v>
      </c>
    </row>
    <row r="20" spans="2:11" x14ac:dyDescent="0.25">
      <c r="E20" s="6" t="s">
        <v>21</v>
      </c>
      <c r="F20" s="6"/>
      <c r="G20" s="2">
        <v>5966353.7838208796</v>
      </c>
      <c r="H20" s="4">
        <f>1-H18-H19</f>
        <v>0.51552562014166958</v>
      </c>
      <c r="I20">
        <v>175243</v>
      </c>
      <c r="J20" s="4">
        <f>1-J18-J19</f>
        <v>0.5284340539220268</v>
      </c>
      <c r="K20" s="2">
        <v>130500.531606902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125711.328511934</v>
      </c>
      <c r="H22" s="4">
        <f>G22/G20</f>
        <v>2.107004262013908E-2</v>
      </c>
      <c r="I22">
        <v>6095</v>
      </c>
      <c r="J22" s="4">
        <f>I22/I20</f>
        <v>3.4780276530303633E-2</v>
      </c>
      <c r="K22" s="2">
        <v>3244.0998224959999</v>
      </c>
    </row>
    <row r="23" spans="2:11" x14ac:dyDescent="0.25">
      <c r="F23" t="s">
        <v>24</v>
      </c>
      <c r="G23" s="2">
        <f>G20-G22</f>
        <v>5840642.4553089458</v>
      </c>
      <c r="H23" s="4">
        <f>1-H22</f>
        <v>0.97892995737986088</v>
      </c>
      <c r="I23">
        <f>I20-I22</f>
        <v>169148</v>
      </c>
      <c r="J23" s="4">
        <f>1-J22</f>
        <v>0.96521972346969642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1716869.4081398449</v>
      </c>
      <c r="H26" s="4">
        <f>G26/G5</f>
        <v>0.14834691310690912</v>
      </c>
      <c r="I26">
        <v>50756</v>
      </c>
      <c r="J26" s="4">
        <f>I26/I5</f>
        <v>0.15305147047737366</v>
      </c>
      <c r="K26" s="2">
        <v>65308.452741902998</v>
      </c>
    </row>
    <row r="27" spans="2:11" x14ac:dyDescent="0.25">
      <c r="E27" s="6" t="s">
        <v>27</v>
      </c>
      <c r="F27" s="6"/>
      <c r="G27" s="2">
        <v>9856372.2420706116</v>
      </c>
      <c r="H27" s="4">
        <f>G27/G5</f>
        <v>0.85164450459163987</v>
      </c>
      <c r="I27">
        <v>280844</v>
      </c>
      <c r="J27" s="4">
        <f>I27/I5</f>
        <v>0.84686711275016813</v>
      </c>
      <c r="K27" s="2">
        <v>173032.41585752901</v>
      </c>
    </row>
    <row r="28" spans="2:11" x14ac:dyDescent="0.25">
      <c r="E28" s="6" t="s">
        <v>28</v>
      </c>
      <c r="F28" s="6"/>
      <c r="G28" s="2">
        <v>2.7378496000000001</v>
      </c>
      <c r="H28" s="4">
        <f>G28/G5</f>
        <v>2.3656518939960253E-7</v>
      </c>
      <c r="I28">
        <v>3</v>
      </c>
      <c r="J28" s="4">
        <f>I28/I5</f>
        <v>9.0463080509126215E-6</v>
      </c>
      <c r="K28" s="2">
        <v>0</v>
      </c>
    </row>
    <row r="29" spans="2:11" x14ac:dyDescent="0.25">
      <c r="E29" s="6" t="s">
        <v>29</v>
      </c>
      <c r="F29" s="6"/>
      <c r="G29" s="2">
        <v>96.588051450999998</v>
      </c>
      <c r="H29" s="4">
        <f>G29/G5</f>
        <v>8.345736261496749E-6</v>
      </c>
      <c r="I29">
        <v>24</v>
      </c>
      <c r="J29" s="4">
        <f>I29/I5</f>
        <v>7.2370464407300972E-5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13641736.199397899</v>
      </c>
      <c r="H4" s="5"/>
      <c r="I4" s="1">
        <v>4198995</v>
      </c>
      <c r="J4" s="5"/>
      <c r="K4" s="3">
        <v>86856391.387181386</v>
      </c>
    </row>
    <row r="5" spans="1:11" x14ac:dyDescent="0.25">
      <c r="E5" s="6" t="s">
        <v>7</v>
      </c>
      <c r="F5" s="6"/>
      <c r="G5" s="2">
        <v>10217940.029475551</v>
      </c>
      <c r="H5" s="4">
        <f>G5/G4</f>
        <v>0.74902049710699847</v>
      </c>
      <c r="I5">
        <v>389764</v>
      </c>
      <c r="J5" s="4">
        <f>I5/I4</f>
        <v>9.282316363796575E-2</v>
      </c>
      <c r="K5" s="2">
        <v>3733182.0469555012</v>
      </c>
    </row>
    <row r="6" spans="1:11" x14ac:dyDescent="0.25">
      <c r="F6" t="s">
        <v>8</v>
      </c>
    </row>
    <row r="7" spans="1:11" x14ac:dyDescent="0.25">
      <c r="F7" t="s">
        <v>9</v>
      </c>
      <c r="G7" s="2">
        <v>9910002.3618053515</v>
      </c>
      <c r="H7" s="4">
        <f>G7/G5</f>
        <v>0.96986303826584452</v>
      </c>
      <c r="I7">
        <v>379591</v>
      </c>
      <c r="J7" s="4">
        <f>I7/I5</f>
        <v>0.9738995905214437</v>
      </c>
      <c r="K7" s="2">
        <v>3367339.05491442</v>
      </c>
    </row>
    <row r="8" spans="1:11" x14ac:dyDescent="0.25">
      <c r="F8" t="s">
        <v>10</v>
      </c>
      <c r="G8" s="2">
        <f>G5-G7</f>
        <v>307937.66767019965</v>
      </c>
      <c r="H8" s="4">
        <f>1-H7</f>
        <v>3.0136961734155476E-2</v>
      </c>
      <c r="I8">
        <f>I5-I7</f>
        <v>10173</v>
      </c>
      <c r="J8" s="4">
        <f>1-J7</f>
        <v>2.6100409478556297E-2</v>
      </c>
      <c r="K8" s="2">
        <f>K5-K7</f>
        <v>365842.99204108119</v>
      </c>
    </row>
    <row r="9" spans="1:11" x14ac:dyDescent="0.25">
      <c r="E9" s="6" t="s">
        <v>11</v>
      </c>
      <c r="F9" s="6"/>
      <c r="G9" s="2">
        <v>3127852.9675924978</v>
      </c>
      <c r="H9" s="4">
        <f>1-H5-H10</f>
        <v>0.22928554854554017</v>
      </c>
      <c r="I9">
        <v>3785521</v>
      </c>
      <c r="J9" s="4">
        <f>1-J5-J10</f>
        <v>0.90153024711865581</v>
      </c>
      <c r="K9" s="2">
        <v>79237381.04551591</v>
      </c>
    </row>
    <row r="10" spans="1:11" x14ac:dyDescent="0.25">
      <c r="E10" s="6" t="s">
        <v>12</v>
      </c>
      <c r="F10" s="6"/>
      <c r="G10" s="2">
        <v>295943.20232984901</v>
      </c>
      <c r="H10" s="4">
        <f>G10/G4</f>
        <v>2.1693954347461356E-2</v>
      </c>
      <c r="I10">
        <v>23710</v>
      </c>
      <c r="J10" s="4">
        <f>I10/I4</f>
        <v>5.646589243378475E-3</v>
      </c>
      <c r="K10" s="2">
        <v>3885828.2947099842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1719055.3934973651</v>
      </c>
      <c r="H13" s="5">
        <f>G13/G5</f>
        <v>0.16823893940837681</v>
      </c>
      <c r="I13" s="1">
        <f>I14+I15</f>
        <v>47000</v>
      </c>
      <c r="J13" s="5">
        <f>I13/I5</f>
        <v>0.12058579037571454</v>
      </c>
      <c r="K13" s="3">
        <f>K14+K15</f>
        <v>591910.18034800002</v>
      </c>
    </row>
    <row r="14" spans="1:11" x14ac:dyDescent="0.25">
      <c r="E14" s="6" t="s">
        <v>15</v>
      </c>
      <c r="F14" s="6"/>
      <c r="G14" s="2">
        <v>1719055.3934973651</v>
      </c>
      <c r="H14" s="4">
        <f>G14/G7</f>
        <v>0.17346669866829342</v>
      </c>
      <c r="I14">
        <v>47000</v>
      </c>
      <c r="J14" s="4">
        <f>I14/I7</f>
        <v>0.12381747723207347</v>
      </c>
      <c r="K14" s="2">
        <v>591910.18034800002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954066.46639810805</v>
      </c>
      <c r="H18" s="4">
        <f>G18/G5</f>
        <v>9.3371703459398436E-2</v>
      </c>
      <c r="I18">
        <v>34618</v>
      </c>
      <c r="J18" s="4">
        <f>I18/I5</f>
        <v>8.8817848749499703E-2</v>
      </c>
      <c r="K18" s="2">
        <v>496942.48421128001</v>
      </c>
    </row>
    <row r="19" spans="2:11" x14ac:dyDescent="0.25">
      <c r="E19" s="6" t="s">
        <v>20</v>
      </c>
      <c r="F19" s="6"/>
      <c r="G19" s="2">
        <v>4021335.176504252</v>
      </c>
      <c r="H19" s="4">
        <f>G19/G5</f>
        <v>0.39355634941132572</v>
      </c>
      <c r="I19">
        <v>121927</v>
      </c>
      <c r="J19" s="4">
        <f>I19/I5</f>
        <v>0.31282263113063291</v>
      </c>
      <c r="K19" s="2">
        <v>613067.20199961099</v>
      </c>
    </row>
    <row r="20" spans="2:11" x14ac:dyDescent="0.25">
      <c r="E20" s="6" t="s">
        <v>21</v>
      </c>
      <c r="F20" s="6"/>
      <c r="G20" s="2">
        <v>5232012.0276399283</v>
      </c>
      <c r="H20" s="4">
        <f>1-H18-H19</f>
        <v>0.51307194712927595</v>
      </c>
      <c r="I20">
        <v>232378</v>
      </c>
      <c r="J20" s="4">
        <f>1-J18-J19</f>
        <v>0.59835952011986737</v>
      </c>
      <c r="K20" s="2">
        <v>2171510.431502196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134715.27328242001</v>
      </c>
      <c r="H22" s="4">
        <f>G22/G20</f>
        <v>2.5748272857695965E-2</v>
      </c>
      <c r="I22">
        <v>11366</v>
      </c>
      <c r="J22" s="4">
        <f>I22/I20</f>
        <v>4.8911686992744577E-2</v>
      </c>
      <c r="K22" s="2">
        <v>350349.89303543401</v>
      </c>
    </row>
    <row r="23" spans="2:11" x14ac:dyDescent="0.25">
      <c r="F23" t="s">
        <v>24</v>
      </c>
      <c r="G23" s="2">
        <f>G20-G22</f>
        <v>5097296.7543575084</v>
      </c>
      <c r="H23" s="4">
        <f>1-H22</f>
        <v>0.97425172714230401</v>
      </c>
      <c r="I23">
        <f>I20-I22</f>
        <v>221012</v>
      </c>
      <c r="J23" s="4">
        <f>1-J22</f>
        <v>0.95108831300725538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1523765.634441521</v>
      </c>
      <c r="H26" s="4">
        <f>G26/G5</f>
        <v>0.14912650006223713</v>
      </c>
      <c r="I26">
        <v>60735</v>
      </c>
      <c r="J26" s="4">
        <f>I26/I5</f>
        <v>0.15582506337168134</v>
      </c>
      <c r="K26" s="2">
        <v>373973.05118611298</v>
      </c>
    </row>
    <row r="27" spans="2:11" x14ac:dyDescent="0.25">
      <c r="E27" s="6" t="s">
        <v>27</v>
      </c>
      <c r="F27" s="6"/>
      <c r="G27" s="2">
        <v>8678939.1604983099</v>
      </c>
      <c r="H27" s="4">
        <f>G27/G5</f>
        <v>0.84938247195249661</v>
      </c>
      <c r="I27">
        <v>327676</v>
      </c>
      <c r="J27" s="4">
        <f>I27/I5</f>
        <v>0.84070360525856669</v>
      </c>
      <c r="K27" s="2">
        <v>3358735.393714868</v>
      </c>
    </row>
    <row r="28" spans="2:11" x14ac:dyDescent="0.25">
      <c r="E28" s="6" t="s">
        <v>28</v>
      </c>
      <c r="F28" s="6"/>
      <c r="G28" s="2">
        <v>2130.5269909949998</v>
      </c>
      <c r="H28" s="4">
        <f>G28/G5</f>
        <v>2.0850846499872753E-4</v>
      </c>
      <c r="I28">
        <v>63</v>
      </c>
      <c r="J28" s="4">
        <f>I28/I5</f>
        <v>1.6163627220574503E-4</v>
      </c>
      <c r="K28" s="2">
        <v>104.861410179</v>
      </c>
    </row>
    <row r="29" spans="2:11" x14ac:dyDescent="0.25">
      <c r="E29" s="6" t="s">
        <v>29</v>
      </c>
      <c r="F29" s="6"/>
      <c r="G29" s="2">
        <v>2385.4793855359999</v>
      </c>
      <c r="H29" s="4">
        <f>G29/G5</f>
        <v>2.3345991253174712E-4</v>
      </c>
      <c r="I29">
        <v>457</v>
      </c>
      <c r="J29" s="4">
        <f>I29/I5</f>
        <v>1.1725043872702456E-3</v>
      </c>
      <c r="K29" s="2">
        <v>99.542296863000004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UK'!$G$7</f>
        <v>11389704.769541224</v>
      </c>
    </row>
    <row r="3" spans="1:2" x14ac:dyDescent="0.25">
      <c r="A3" t="s">
        <v>32</v>
      </c>
      <c r="B3">
        <f>'NEWT - UK'!$G$8</f>
        <v>183636.20657028444</v>
      </c>
    </row>
    <row r="4" spans="1:2" x14ac:dyDescent="0.25">
      <c r="A4" t="s">
        <v>33</v>
      </c>
      <c r="B4">
        <f>'NEWT - UK'!$G$9</f>
        <v>494269.36312131601</v>
      </c>
    </row>
    <row r="5" spans="1:2" x14ac:dyDescent="0.25">
      <c r="A5" t="s">
        <v>34</v>
      </c>
      <c r="B5">
        <f>'NEWT - UK'!$G$10</f>
        <v>27.866228612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UK'!$I$7</f>
        <v>325924</v>
      </c>
    </row>
    <row r="16" spans="1:2" x14ac:dyDescent="0.25">
      <c r="A16" t="s">
        <v>32</v>
      </c>
      <c r="B16">
        <f>'NEWT - UK'!$I$8</f>
        <v>5703</v>
      </c>
    </row>
    <row r="17" spans="1:2" x14ac:dyDescent="0.25">
      <c r="A17" t="s">
        <v>33</v>
      </c>
      <c r="B17">
        <f>'NEWT - UK'!$I$9</f>
        <v>1001582</v>
      </c>
    </row>
    <row r="18" spans="1:2" x14ac:dyDescent="0.25">
      <c r="A18" t="s">
        <v>34</v>
      </c>
      <c r="B18">
        <f>'NEWT - UK'!$I$10</f>
        <v>23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UK'!$G$18</f>
        <v>1054353.582575311</v>
      </c>
    </row>
    <row r="28" spans="1:2" x14ac:dyDescent="0.25">
      <c r="A28" t="s">
        <v>37</v>
      </c>
      <c r="B28">
        <f>'NEWT - UK'!$G$19</f>
        <v>4552633.6097153174</v>
      </c>
    </row>
    <row r="29" spans="1:2" x14ac:dyDescent="0.25">
      <c r="A29" t="s">
        <v>38</v>
      </c>
      <c r="B29">
        <f>'NEWT - UK'!$G$22</f>
        <v>125711.328511934</v>
      </c>
    </row>
    <row r="30" spans="1:2" x14ac:dyDescent="0.25">
      <c r="A30" t="s">
        <v>39</v>
      </c>
      <c r="B30">
        <f>'NEWT - UK'!$G$23</f>
        <v>5840642.4553089458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UK'!$G$26</f>
        <v>1716869.4081398449</v>
      </c>
    </row>
    <row r="41" spans="1:2" x14ac:dyDescent="0.25">
      <c r="A41" t="s">
        <v>42</v>
      </c>
      <c r="B41">
        <f>'NEWT - UK'!$G$27</f>
        <v>9856372.2420706116</v>
      </c>
    </row>
    <row r="42" spans="1:2" x14ac:dyDescent="0.25">
      <c r="A42" t="s">
        <v>43</v>
      </c>
      <c r="B42">
        <f>'NEWT - UK'!$G$28</f>
        <v>2.7378496000000001</v>
      </c>
    </row>
    <row r="43" spans="1:2" x14ac:dyDescent="0.25">
      <c r="A43" t="s">
        <v>44</v>
      </c>
      <c r="B43">
        <f>'NEWT - UK'!$G$29</f>
        <v>96.588051450999998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UK</vt:lpstr>
      <vt:lpstr>Outstanding - UK</vt:lpstr>
      <vt:lpstr>Images - 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 Cathan</dc:creator>
  <cp:lastModifiedBy>Ludovic Cathan</cp:lastModifiedBy>
  <dcterms:created xsi:type="dcterms:W3CDTF">2025-08-22T10:38:18Z</dcterms:created>
  <dcterms:modified xsi:type="dcterms:W3CDTF">2025-08-22T10:38:18Z</dcterms:modified>
</cp:coreProperties>
</file>