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62EBEA5E-6DE5-47CB-BB18-7C623F70BA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H20" i="5" s="1"/>
  <c r="J18" i="5"/>
  <c r="J20" i="5" s="1"/>
  <c r="H18" i="5"/>
  <c r="J15" i="5"/>
  <c r="H15" i="5"/>
  <c r="J14" i="5"/>
  <c r="H14" i="5"/>
  <c r="K13" i="5"/>
  <c r="I13" i="5"/>
  <c r="J13" i="5" s="1"/>
  <c r="H13" i="5"/>
  <c r="G13" i="5"/>
  <c r="J10" i="5"/>
  <c r="H10" i="5"/>
  <c r="K8" i="5"/>
  <c r="I8" i="5"/>
  <c r="G8" i="5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20" i="2"/>
  <c r="H20" i="2"/>
  <c r="J19" i="2"/>
  <c r="H19" i="2"/>
  <c r="J18" i="2"/>
  <c r="H18" i="2"/>
  <c r="H15" i="2"/>
  <c r="J14" i="2"/>
  <c r="H14" i="2"/>
  <c r="K13" i="2"/>
  <c r="I13" i="2"/>
  <c r="J13" i="2" s="1"/>
  <c r="H13" i="2"/>
  <c r="G13" i="2"/>
  <c r="J10" i="2"/>
  <c r="H10" i="2"/>
  <c r="J9" i="2"/>
  <c r="H9" i="2"/>
  <c r="K8" i="2"/>
  <c r="I8" i="2"/>
  <c r="J15" i="2" s="1"/>
  <c r="H8" i="2"/>
  <c r="G8" i="2"/>
  <c r="B3" i="3" s="1"/>
  <c r="J7" i="2"/>
  <c r="J8" i="2" s="1"/>
  <c r="H7" i="2"/>
  <c r="J5" i="2"/>
  <c r="H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<sst xmlns="http://schemas.openxmlformats.org/spreadsheetml/2006/main" count="82" uniqueCount="45">
  <si>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01 March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</si>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</sst>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11132189.037578087</c:v>
                </c:pt>
                <c:pt idx="1">
                  <c:v>300822.99298314005</c:v>
                </c:pt>
                <c:pt idx="2">
                  <c:v>487243.38716460601</c:v>
                </c:pt>
                <c:pt idx="3">
                  <c:v>767.08131377799998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8B5-4014-9DA4-42D9D5B90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341967</c:v>
                </c:pt>
                <c:pt idx="1">
                  <c:v>10911</c:v>
                </c:pt>
                <c:pt idx="2">
                  <c:v>761910</c:v>
                </c:pt>
                <c:pt idx="3">
                  <c:v>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CE0-40E5-BA9E-FD71C169D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1004031.791212118</c:v>
                </c:pt>
                <c:pt idx="1">
                  <c:v>3609858.1653227801</c:v>
                </c:pt>
                <c:pt idx="2">
                  <c:v>98843.391842584999</c:v>
                </c:pt>
                <c:pt idx="3">
                  <c:v>6720278.6821837462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0F6-4AF0-B065-96EC567E3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1883518.5423974739</c:v>
                </c:pt>
                <c:pt idx="1">
                  <c:v>9548557.9457011279</c:v>
                </c:pt>
                <c:pt idx="2">
                  <c:v>85.198130852999995</c:v>
                </c:pt>
                <c:pt idx="3">
                  <c:v>850.34433177300002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CBA-42AF-A62D-09854E51F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11921022.499039613</v>
      </c>
      <c r="H4" s="5"/>
      <c r="I4" s="1">
        <v>1114822</v>
      </c>
      <c r="J4" s="5"/>
      <c r="K4" s="3">
        <v>1586845.9821422379</v>
      </c>
    </row>
    <row r="5" spans="1:11" x14ac:dyDescent="0.3">
      <c r="E5" s="6" t="s">
        <v>7</v>
      </c>
      <c r="F5" s="6"/>
      <c r="G5" s="2">
        <v>11433012.030561227</v>
      </c>
      <c r="H5" s="4">
        <f>G5/G4</f>
        <v>0.95906303603422438</v>
      </c>
      <c r="I5">
        <v>352878</v>
      </c>
      <c r="J5" s="4">
        <f>I5/I4</f>
        <v>0.31653304294317836</v>
      </c>
      <c r="K5" s="2">
        <v>454984.04793124698</v>
      </c>
    </row>
    <row r="6" spans="1:11" x14ac:dyDescent="0.3">
      <c r="F6" t="s">
        <v>8</v>
      </c>
    </row>
    <row r="7" spans="1:11" x14ac:dyDescent="0.3">
      <c r="F7" t="s">
        <v>9</v>
      </c>
      <c r="G7" s="2">
        <v>11132189.037578087</v>
      </c>
      <c r="H7" s="4">
        <f>G7/G5</f>
        <v>0.97368821162970709</v>
      </c>
      <c r="I7">
        <v>341967</v>
      </c>
      <c r="J7" s="4">
        <f>I7/I5</f>
        <v>0.96907996531379115</v>
      </c>
      <c r="K7" s="2">
        <v>414937.81491861999</v>
      </c>
    </row>
    <row r="8" spans="1:11" x14ac:dyDescent="0.3">
      <c r="F8" t="s">
        <v>10</v>
      </c>
      <c r="G8" s="2">
        <f>G5-G7</f>
        <v>300822.99298314005</v>
      </c>
      <c r="H8" s="4">
        <f>1-H7</f>
        <v>2.631178837029291E-2</v>
      </c>
      <c r="I8">
        <f>I5-I7</f>
        <v>10911</v>
      </c>
      <c r="J8" s="4">
        <f>1-J7</f>
        <v>3.0920034686208853E-2</v>
      </c>
      <c r="K8" s="2">
        <f>K5-K7</f>
        <v>40046.233012626995</v>
      </c>
    </row>
    <row r="9" spans="1:11" x14ac:dyDescent="0.3">
      <c r="E9" s="6" t="s">
        <v>11</v>
      </c>
      <c r="F9" s="6"/>
      <c r="G9" s="2">
        <v>487243.38716460601</v>
      </c>
      <c r="H9" s="4">
        <f>1-H5-H10</f>
        <v>4.0872617026254297E-2</v>
      </c>
      <c r="I9">
        <v>761910</v>
      </c>
      <c r="J9" s="4">
        <f>1-J5-J10</f>
        <v>0.68343645891451732</v>
      </c>
      <c r="K9" s="2">
        <v>1128951.5446085229</v>
      </c>
    </row>
    <row r="10" spans="1:11" x14ac:dyDescent="0.3">
      <c r="E10" s="6" t="s">
        <v>12</v>
      </c>
      <c r="F10" s="6"/>
      <c r="G10" s="2">
        <v>767.08131377799998</v>
      </c>
      <c r="H10" s="4">
        <f>G10/G4</f>
        <v>6.434693952132025E-5</v>
      </c>
      <c r="I10">
        <v>34</v>
      </c>
      <c r="J10" s="4">
        <f>I10/I4</f>
        <v>3.0498142304331992E-5</v>
      </c>
      <c r="K10" s="2">
        <v>2910.3896024679998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2873841.1528380159</v>
      </c>
      <c r="H13" s="5">
        <f>G13/G5</f>
        <v>0.25136343293928504</v>
      </c>
      <c r="I13" s="1">
        <f>I14+I15</f>
        <v>100656</v>
      </c>
      <c r="J13" s="5">
        <f>I13/I5</f>
        <v>0.28524305850747284</v>
      </c>
      <c r="K13" s="3">
        <f>K14+K15</f>
        <v>54455.576082695006</v>
      </c>
    </row>
    <row r="14" spans="1:11" x14ac:dyDescent="0.3">
      <c r="E14" s="6" t="s">
        <v>15</v>
      </c>
      <c r="F14" s="6"/>
      <c r="G14" s="2">
        <v>2793022.5054209558</v>
      </c>
      <c r="H14" s="4">
        <f>G14/G7</f>
        <v>0.2508960722812702</v>
      </c>
      <c r="I14">
        <v>95661</v>
      </c>
      <c r="J14" s="4">
        <f>I14/I7</f>
        <v>0.27973751853248996</v>
      </c>
      <c r="K14" s="2">
        <v>54010.042019325003</v>
      </c>
    </row>
    <row r="15" spans="1:11" x14ac:dyDescent="0.3">
      <c r="E15" s="6" t="s">
        <v>16</v>
      </c>
      <c r="F15" s="6"/>
      <c r="G15" s="2">
        <v>80818.647417059998</v>
      </c>
      <c r="H15" s="4">
        <f>G15/G8</f>
        <v>0.26865847791624614</v>
      </c>
      <c r="I15">
        <v>4995</v>
      </c>
      <c r="J15" s="4">
        <f>I15/I8</f>
        <v>0.45779488589496836</v>
      </c>
      <c r="K15" s="2">
        <v>445.53406337000001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1004031.791212118</v>
      </c>
      <c r="H18" s="4">
        <f>G18/G5</f>
        <v>8.7818659556053294E-2</v>
      </c>
      <c r="I18">
        <v>34934</v>
      </c>
      <c r="J18" s="4">
        <f>I18/I5</f>
        <v>9.8997387198975287E-2</v>
      </c>
      <c r="K18" s="2">
        <v>21639.138029132999</v>
      </c>
    </row>
    <row r="19" spans="2:11" x14ac:dyDescent="0.3">
      <c r="E19" s="6" t="s">
        <v>20</v>
      </c>
      <c r="F19" s="6"/>
      <c r="G19" s="2">
        <v>3609858.1653227801</v>
      </c>
      <c r="H19" s="4">
        <f>G19/G5</f>
        <v>0.315739907880214</v>
      </c>
      <c r="I19">
        <v>112588</v>
      </c>
      <c r="J19" s="4">
        <f>I19/I5</f>
        <v>0.31905644443688752</v>
      </c>
      <c r="K19" s="2">
        <v>149731.723317136</v>
      </c>
    </row>
    <row r="20" spans="2:11" x14ac:dyDescent="0.3">
      <c r="E20" s="6" t="s">
        <v>21</v>
      </c>
      <c r="F20" s="6"/>
      <c r="G20" s="2">
        <v>6819122.0740263313</v>
      </c>
      <c r="H20" s="4">
        <f>1-H18-H19</f>
        <v>0.59644143256373272</v>
      </c>
      <c r="I20">
        <v>205356</v>
      </c>
      <c r="J20" s="4">
        <f>1-J18-J19</f>
        <v>0.58194616836413715</v>
      </c>
      <c r="K20" s="2">
        <v>283613.18658497802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98843.391842584999</v>
      </c>
      <c r="H22" s="4">
        <f>G22/G20</f>
        <v>1.4495031877941319E-2</v>
      </c>
      <c r="I22">
        <v>4358</v>
      </c>
      <c r="J22" s="4">
        <f>I22/I20</f>
        <v>2.1221683320672393E-2</v>
      </c>
      <c r="K22" s="2">
        <v>6904.1322756039999</v>
      </c>
    </row>
    <row r="23" spans="2:11" x14ac:dyDescent="0.3">
      <c r="F23" t="s">
        <v>24</v>
      </c>
      <c r="G23" s="2">
        <f>G20-G22</f>
        <v>6720278.6821837462</v>
      </c>
      <c r="H23" s="4">
        <f>1-H22</f>
        <v>0.98550496812205868</v>
      </c>
      <c r="I23">
        <f>I20-I22</f>
        <v>200998</v>
      </c>
      <c r="J23" s="4">
        <f>1-J22</f>
        <v>0.97877831667932758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1883518.5423974739</v>
      </c>
      <c r="H26" s="4">
        <f>G26/G5</f>
        <v>0.16474386079212541</v>
      </c>
      <c r="I26">
        <v>61438</v>
      </c>
      <c r="J26" s="4">
        <f>I26/I5</f>
        <v>0.17410549821751428</v>
      </c>
      <c r="K26" s="2">
        <v>140888.80877622101</v>
      </c>
    </row>
    <row r="27" spans="2:11" x14ac:dyDescent="0.3">
      <c r="E27" s="6" t="s">
        <v>27</v>
      </c>
      <c r="F27" s="6"/>
      <c r="G27" s="2">
        <v>9548557.9457011279</v>
      </c>
      <c r="H27" s="4">
        <f>G27/G5</f>
        <v>0.8351743110369495</v>
      </c>
      <c r="I27">
        <v>291416</v>
      </c>
      <c r="J27" s="4">
        <f>I27/I5</f>
        <v>0.82582648960830651</v>
      </c>
      <c r="K27" s="2">
        <v>314095.23915502598</v>
      </c>
    </row>
    <row r="28" spans="2:11" x14ac:dyDescent="0.3">
      <c r="E28" s="6" t="s">
        <v>28</v>
      </c>
      <c r="F28" s="6"/>
      <c r="G28" s="2">
        <v>85.198130852999995</v>
      </c>
      <c r="H28" s="4">
        <f>G28/G5</f>
        <v>7.4519409780431902E-6</v>
      </c>
      <c r="I28">
        <v>2</v>
      </c>
      <c r="J28" s="4">
        <f>I28/I5</f>
        <v>5.6676811815981723E-6</v>
      </c>
      <c r="K28" s="2">
        <v>0</v>
      </c>
    </row>
    <row r="29" spans="2:11" x14ac:dyDescent="0.3">
      <c r="E29" s="6" t="s">
        <v>29</v>
      </c>
      <c r="F29" s="6"/>
      <c r="G29" s="2">
        <v>850.34433177300002</v>
      </c>
      <c r="H29" s="4">
        <f>G29/G5</f>
        <v>7.4376229947101529E-5</v>
      </c>
      <c r="I29">
        <v>22</v>
      </c>
      <c r="J29" s="4">
        <f>I29/I5</f>
        <v>6.2344492997579905E-5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12166279.332040155</v>
      </c>
      <c r="H4" s="5"/>
      <c r="I4" s="1">
        <v>3800593</v>
      </c>
      <c r="J4" s="5"/>
      <c r="K4" s="3">
        <v>314138072.23222768</v>
      </c>
    </row>
    <row r="5" spans="1:11" x14ac:dyDescent="0.3">
      <c r="E5" s="6" t="s">
        <v>7</v>
      </c>
      <c r="F5" s="6"/>
      <c r="G5" s="2">
        <v>10028406.583947839</v>
      </c>
      <c r="H5" s="4">
        <f>G5/G4</f>
        <v>0.82427883745343711</v>
      </c>
      <c r="I5">
        <v>432657</v>
      </c>
      <c r="J5" s="4">
        <f>I5/I4</f>
        <v>0.11383934033452148</v>
      </c>
      <c r="K5" s="2">
        <v>8510529.7845263705</v>
      </c>
    </row>
    <row r="6" spans="1:11" x14ac:dyDescent="0.3">
      <c r="F6" t="s">
        <v>8</v>
      </c>
    </row>
    <row r="7" spans="1:11" x14ac:dyDescent="0.3">
      <c r="F7" t="s">
        <v>9</v>
      </c>
      <c r="G7" s="2">
        <v>9642997.7461922001</v>
      </c>
      <c r="H7" s="4">
        <f>G7/G5</f>
        <v>0.96156828759091684</v>
      </c>
      <c r="I7">
        <v>418687</v>
      </c>
      <c r="J7" s="4">
        <f>I7/I5</f>
        <v>0.96771114300704719</v>
      </c>
      <c r="K7" s="2">
        <v>8294936.0864281608</v>
      </c>
    </row>
    <row r="8" spans="1:11" x14ac:dyDescent="0.3">
      <c r="F8" t="s">
        <v>10</v>
      </c>
      <c r="G8" s="2">
        <f>G5-G7</f>
        <v>385408.83775563911</v>
      </c>
      <c r="H8" s="4">
        <f>1-H7</f>
        <v>3.8431712409083163E-2</v>
      </c>
      <c r="I8">
        <f>I5-I7</f>
        <v>13970</v>
      </c>
      <c r="J8" s="4">
        <f>1-J7</f>
        <v>3.2288856992952808E-2</v>
      </c>
      <c r="K8" s="2">
        <f>K5-K7</f>
        <v>215593.69809820969</v>
      </c>
    </row>
    <row r="9" spans="1:11" x14ac:dyDescent="0.3">
      <c r="E9" s="6" t="s">
        <v>11</v>
      </c>
      <c r="F9" s="6"/>
      <c r="G9" s="2">
        <v>1871757.7524478161</v>
      </c>
      <c r="H9" s="4">
        <f>1-H5-H10</f>
        <v>0.15384800080321212</v>
      </c>
      <c r="I9">
        <v>3346367</v>
      </c>
      <c r="J9" s="4">
        <f>1-J5-J10</f>
        <v>0.88048549265864562</v>
      </c>
      <c r="K9" s="2">
        <v>301860011.73875272</v>
      </c>
    </row>
    <row r="10" spans="1:11" x14ac:dyDescent="0.3">
      <c r="E10" s="6" t="s">
        <v>12</v>
      </c>
      <c r="F10" s="6"/>
      <c r="G10" s="2">
        <v>266114.99564450001</v>
      </c>
      <c r="H10" s="4">
        <f>G10/G4</f>
        <v>2.1873161743350779E-2</v>
      </c>
      <c r="I10">
        <v>21569</v>
      </c>
      <c r="J10" s="4">
        <f>I10/I4</f>
        <v>5.6751670068328807E-3</v>
      </c>
      <c r="K10" s="2">
        <v>3767530.7089486201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1941034.743452739</v>
      </c>
      <c r="H13" s="5">
        <f>G13/G5</f>
        <v>0.19355365453168735</v>
      </c>
      <c r="I13" s="1">
        <f>I14+I15</f>
        <v>56625</v>
      </c>
      <c r="J13" s="5">
        <f>I13/I5</f>
        <v>0.13087734625812134</v>
      </c>
      <c r="K13" s="3">
        <f>K14+K15</f>
        <v>2027125.0875108291</v>
      </c>
    </row>
    <row r="14" spans="1:11" x14ac:dyDescent="0.3">
      <c r="E14" s="6" t="s">
        <v>15</v>
      </c>
      <c r="F14" s="6"/>
      <c r="G14" s="2">
        <v>1883508.3306505489</v>
      </c>
      <c r="H14" s="4">
        <f>G14/G7</f>
        <v>0.19532394180993182</v>
      </c>
      <c r="I14">
        <v>53418</v>
      </c>
      <c r="J14" s="4">
        <f>I14/I7</f>
        <v>0.12758456794693887</v>
      </c>
      <c r="K14" s="2">
        <v>2026998.558624024</v>
      </c>
    </row>
    <row r="15" spans="1:11" x14ac:dyDescent="0.3">
      <c r="E15" s="6" t="s">
        <v>16</v>
      </c>
      <c r="F15" s="6"/>
      <c r="G15" s="2">
        <v>57526.412802190003</v>
      </c>
      <c r="H15" s="4">
        <f>G15/G8</f>
        <v>0.14926075161427277</v>
      </c>
      <c r="I15">
        <v>3207</v>
      </c>
      <c r="J15" s="4">
        <f>I15/I8</f>
        <v>0.22956335003579098</v>
      </c>
      <c r="K15" s="2">
        <v>126.528886805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830781.17039497802</v>
      </c>
      <c r="H18" s="4">
        <f>G18/G5</f>
        <v>8.2842788975547102E-2</v>
      </c>
      <c r="I18">
        <v>29858</v>
      </c>
      <c r="J18" s="4">
        <f>I18/I5</f>
        <v>6.9010786835761354E-2</v>
      </c>
      <c r="K18" s="2">
        <v>1445344.5873256761</v>
      </c>
    </row>
    <row r="19" spans="2:11" x14ac:dyDescent="0.3">
      <c r="E19" s="6" t="s">
        <v>20</v>
      </c>
      <c r="F19" s="6"/>
      <c r="G19" s="2">
        <v>3087572.5095133218</v>
      </c>
      <c r="H19" s="4">
        <f>G19/G5</f>
        <v>0.30788266148437815</v>
      </c>
      <c r="I19">
        <v>104640</v>
      </c>
      <c r="J19" s="4">
        <f>I19/I5</f>
        <v>0.24185440198586872</v>
      </c>
      <c r="K19" s="2">
        <v>2288503.0342143821</v>
      </c>
    </row>
    <row r="20" spans="2:11" x14ac:dyDescent="0.3">
      <c r="E20" s="6" t="s">
        <v>21</v>
      </c>
      <c r="F20" s="6"/>
      <c r="G20" s="2">
        <v>6097766.8561777137</v>
      </c>
      <c r="H20" s="4">
        <f>1-H18-H19</f>
        <v>0.60927454954007476</v>
      </c>
      <c r="I20">
        <v>297243</v>
      </c>
      <c r="J20" s="4">
        <f>1-J18-J19</f>
        <v>0.68913481117836994</v>
      </c>
      <c r="K20" s="2">
        <v>4133126.5199765041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443526.83884324401</v>
      </c>
      <c r="H22" s="4">
        <f>G22/G20</f>
        <v>7.2735945683771452E-2</v>
      </c>
      <c r="I22">
        <v>43566</v>
      </c>
      <c r="J22" s="4">
        <f>I22/I20</f>
        <v>0.14656695027300895</v>
      </c>
      <c r="K22" s="2">
        <v>854543.84172201599</v>
      </c>
    </row>
    <row r="23" spans="2:11" x14ac:dyDescent="0.3">
      <c r="F23" t="s">
        <v>24</v>
      </c>
      <c r="G23" s="2">
        <f>G20-G22</f>
        <v>5654240.0173344696</v>
      </c>
      <c r="H23" s="4">
        <f>1-H22</f>
        <v>0.92726405431622849</v>
      </c>
      <c r="I23">
        <f>I20-I22</f>
        <v>253677</v>
      </c>
      <c r="J23" s="4">
        <f>1-J22</f>
        <v>0.85343304972699108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1339666.1666283819</v>
      </c>
      <c r="H26" s="4">
        <f>G26/G5</f>
        <v>0.13358714122867177</v>
      </c>
      <c r="I26">
        <v>58268</v>
      </c>
      <c r="J26" s="4">
        <f>I26/I5</f>
        <v>0.13467481168685588</v>
      </c>
      <c r="K26" s="2">
        <v>935609.31832667801</v>
      </c>
    </row>
    <row r="27" spans="2:11" x14ac:dyDescent="0.3">
      <c r="E27" s="6" t="s">
        <v>27</v>
      </c>
      <c r="F27" s="6"/>
      <c r="G27" s="2">
        <v>8637386.3826071378</v>
      </c>
      <c r="H27" s="4">
        <f>G27/G5</f>
        <v>0.86129200190514166</v>
      </c>
      <c r="I27">
        <v>372479</v>
      </c>
      <c r="J27" s="4">
        <f>I27/I5</f>
        <v>0.86091060586099377</v>
      </c>
      <c r="K27" s="2">
        <v>7493935.355803702</v>
      </c>
    </row>
    <row r="28" spans="2:11" x14ac:dyDescent="0.3">
      <c r="E28" s="6" t="s">
        <v>28</v>
      </c>
      <c r="F28" s="6"/>
      <c r="G28" s="2">
        <v>7087.1002705330002</v>
      </c>
      <c r="H28" s="4">
        <f>G28/G5</f>
        <v>7.0670252658853127E-4</v>
      </c>
      <c r="I28">
        <v>179</v>
      </c>
      <c r="J28" s="4">
        <f>I28/I5</f>
        <v>4.1372264865701931E-4</v>
      </c>
      <c r="K28" s="2">
        <v>39.353175518</v>
      </c>
    </row>
    <row r="29" spans="2:11" x14ac:dyDescent="0.3">
      <c r="E29" s="6" t="s">
        <v>29</v>
      </c>
      <c r="F29" s="6"/>
      <c r="G29" s="2">
        <v>31861.438532043001</v>
      </c>
      <c r="H29" s="4">
        <f>G29/G5</f>
        <v>3.1771187441724412E-3</v>
      </c>
      <c r="I29">
        <v>703</v>
      </c>
      <c r="J29" s="4">
        <f>I29/I5</f>
        <v>1.624843698356897E-3</v>
      </c>
      <c r="K29" s="2">
        <v>269.46417026500001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11132189.037578087</v>
      </c>
    </row>
    <row r="3" spans="1:2" x14ac:dyDescent="0.3">
      <c r="A3" t="s">
        <v>32</v>
      </c>
      <c r="B3">
        <f>'NEWT - UK'!$G$8</f>
        <v>300822.99298314005</v>
      </c>
    </row>
    <row r="4" spans="1:2" x14ac:dyDescent="0.3">
      <c r="A4" t="s">
        <v>33</v>
      </c>
      <c r="B4">
        <f>'NEWT - UK'!$G$9</f>
        <v>487243.38716460601</v>
      </c>
    </row>
    <row r="5" spans="1:2" x14ac:dyDescent="0.3">
      <c r="A5" t="s">
        <v>34</v>
      </c>
      <c r="B5">
        <f>'NEWT - UK'!$G$10</f>
        <v>767.08131377799998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341967</v>
      </c>
    </row>
    <row r="16" spans="1:2" x14ac:dyDescent="0.3">
      <c r="A16" t="s">
        <v>32</v>
      </c>
      <c r="B16">
        <f>'NEWT - UK'!$I$8</f>
        <v>10911</v>
      </c>
    </row>
    <row r="17" spans="1:2" x14ac:dyDescent="0.3">
      <c r="A17" t="s">
        <v>33</v>
      </c>
      <c r="B17">
        <f>'NEWT - UK'!$I$9</f>
        <v>761910</v>
      </c>
    </row>
    <row r="18" spans="1:2" x14ac:dyDescent="0.3">
      <c r="A18" t="s">
        <v>34</v>
      </c>
      <c r="B18">
        <f>'NEWT - UK'!$I$10</f>
        <v>34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1004031.791212118</v>
      </c>
    </row>
    <row r="28" spans="1:2" x14ac:dyDescent="0.3">
      <c r="A28" t="s">
        <v>37</v>
      </c>
      <c r="B28">
        <f>'NEWT - UK'!$G$19</f>
        <v>3609858.1653227801</v>
      </c>
    </row>
    <row r="29" spans="1:2" x14ac:dyDescent="0.3">
      <c r="A29" t="s">
        <v>38</v>
      </c>
      <c r="B29">
        <f>'NEWT - UK'!$G$22</f>
        <v>98843.391842584999</v>
      </c>
    </row>
    <row r="30" spans="1:2" x14ac:dyDescent="0.3">
      <c r="A30" t="s">
        <v>39</v>
      </c>
      <c r="B30">
        <f>'NEWT - UK'!$G$23</f>
        <v>6720278.6821837462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1883518.5423974739</v>
      </c>
    </row>
    <row r="41" spans="1:2" x14ac:dyDescent="0.3">
      <c r="A41" t="s">
        <v>42</v>
      </c>
      <c r="B41">
        <f>'NEWT - UK'!$G$27</f>
        <v>9548557.9457011279</v>
      </c>
    </row>
    <row r="42" spans="1:2" x14ac:dyDescent="0.3">
      <c r="A42" t="s">
        <v>43</v>
      </c>
      <c r="B42">
        <f>'NEWT - UK'!$G$28</f>
        <v>85.198130852999995</v>
      </c>
    </row>
    <row r="43" spans="1:2" x14ac:dyDescent="0.3">
      <c r="A43" t="s">
        <v>44</v>
      </c>
      <c r="B43">
        <f>'NEWT - UK'!$G$29</f>
        <v>850.34433177300002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2024-03-06T15:10:31Z</dcterms:created>
  <dcterms:modified xsi:type="dcterms:W3CDTF">2024-03-06T15:10:31Z</dcterms:modified>
</cp:coreProperties>
</file>