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E5EB9B4E-14DD-4F0F-9E46-2940B8146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J15" i="5" s="1"/>
  <c r="H8" i="5"/>
  <c r="G8" i="5"/>
  <c r="H15" i="5" s="1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B3" i="3" s="1"/>
  <c r="J7" i="2"/>
  <c r="H7" i="2"/>
  <c r="J5" i="2"/>
  <c r="J9" i="2" s="1"/>
  <c r="H5" i="2"/>
  <c r="H9" i="2" s="1"/>
  <c r="B16" i="3" l="1"/>
  <c r="H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<sst xmlns="http://schemas.openxmlformats.org/spreadsheetml/2006/main" count="82" uniqueCount="45">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</sst>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11608896.570632292</c:v>
                </c:pt>
                <c:pt idx="1">
                  <c:v>235390.59839153662</c:v>
                </c:pt>
                <c:pt idx="2">
                  <c:v>475002.18106300302</c:v>
                </c:pt>
                <c:pt idx="3">
                  <c:v>50.390641320999997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36-42B2-8CB3-126C3BA5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365037</c:v>
                </c:pt>
                <c:pt idx="1">
                  <c:v>6289</c:v>
                </c:pt>
                <c:pt idx="2">
                  <c:v>807714</c:v>
                </c:pt>
                <c:pt idx="3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6A-444A-A189-A014F209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1221614.8457245789</c:v>
                </c:pt>
                <c:pt idx="1">
                  <c:v>3982067.8995358311</c:v>
                </c:pt>
                <c:pt idx="2">
                  <c:v>92077.281385626004</c:v>
                </c:pt>
                <c:pt idx="3">
                  <c:v>6548527.1423777919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666-45A7-9ACB-796A6D35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1840544.2465796999</c:v>
                </c:pt>
                <c:pt idx="1">
                  <c:v>9991056.9710515738</c:v>
                </c:pt>
                <c:pt idx="2">
                  <c:v>0</c:v>
                </c:pt>
                <c:pt idx="3">
                  <c:v>12685.951392554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DD-4B6C-A959-D30226B9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12319339.740728153</v>
      </c>
      <c r="H4" s="5"/>
      <c r="I4" s="1">
        <v>1179055</v>
      </c>
      <c r="J4" s="5"/>
      <c r="K4" s="3">
        <v>664378.35942814196</v>
      </c>
    </row>
    <row r="5" spans="1:11" x14ac:dyDescent="0.3">
      <c r="E5" s="6" t="s">
        <v>7</v>
      </c>
      <c r="F5" s="6"/>
      <c r="G5" s="2">
        <v>11844287.169023829</v>
      </c>
      <c r="H5" s="4">
        <f>G5/G4</f>
        <v>0.9614384714033184</v>
      </c>
      <c r="I5">
        <v>371326</v>
      </c>
      <c r="J5" s="4">
        <f>I5/I4</f>
        <v>0.31493526595451443</v>
      </c>
      <c r="K5" s="2">
        <v>331541.37019459897</v>
      </c>
    </row>
    <row r="6" spans="1:11" x14ac:dyDescent="0.3">
      <c r="F6" t="s">
        <v>8</v>
      </c>
    </row>
    <row r="7" spans="1:11" x14ac:dyDescent="0.3">
      <c r="F7" t="s">
        <v>9</v>
      </c>
      <c r="G7" s="2">
        <v>11608896.570632292</v>
      </c>
      <c r="H7" s="4">
        <f>G7/G5</f>
        <v>0.98012623342946714</v>
      </c>
      <c r="I7">
        <v>365037</v>
      </c>
      <c r="J7" s="4">
        <f>I7/I5</f>
        <v>0.98306339981579527</v>
      </c>
      <c r="K7" s="2">
        <v>304442.950822399</v>
      </c>
    </row>
    <row r="8" spans="1:11" x14ac:dyDescent="0.3">
      <c r="F8" t="s">
        <v>10</v>
      </c>
      <c r="G8" s="2">
        <f>G5-G7</f>
        <v>235390.59839153662</v>
      </c>
      <c r="H8" s="4">
        <f>1-H7</f>
        <v>1.9873766570532858E-2</v>
      </c>
      <c r="I8">
        <f>I5-I7</f>
        <v>6289</v>
      </c>
      <c r="J8" s="4">
        <f>1-J7</f>
        <v>1.6936600184204731E-2</v>
      </c>
      <c r="K8" s="2">
        <f>K5-K7</f>
        <v>27098.419372199976</v>
      </c>
    </row>
    <row r="9" spans="1:11" x14ac:dyDescent="0.3">
      <c r="E9" s="6" t="s">
        <v>11</v>
      </c>
      <c r="F9" s="6"/>
      <c r="G9" s="2">
        <v>475002.18106300302</v>
      </c>
      <c r="H9" s="4">
        <f>1-H5-H10</f>
        <v>3.8557438228010756E-2</v>
      </c>
      <c r="I9">
        <v>807714</v>
      </c>
      <c r="J9" s="4">
        <f>1-J5-J10</f>
        <v>0.6850520119926552</v>
      </c>
      <c r="K9" s="2">
        <v>332761.70108639199</v>
      </c>
    </row>
    <row r="10" spans="1:11" x14ac:dyDescent="0.3">
      <c r="E10" s="6" t="s">
        <v>12</v>
      </c>
      <c r="F10" s="6"/>
      <c r="G10" s="2">
        <v>50.390641320999997</v>
      </c>
      <c r="H10" s="4">
        <f>G10/G4</f>
        <v>4.0903686708474182E-6</v>
      </c>
      <c r="I10">
        <v>15</v>
      </c>
      <c r="J10" s="4">
        <f>I10/I4</f>
        <v>1.272205283044472E-5</v>
      </c>
      <c r="K10" s="2">
        <v>75.288147151000004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2854696.2429102799</v>
      </c>
      <c r="H13" s="5">
        <f>G13/G5</f>
        <v>0.24101883061195278</v>
      </c>
      <c r="I13" s="1">
        <f>I14+I15</f>
        <v>102986</v>
      </c>
      <c r="J13" s="5">
        <f>I13/I5</f>
        <v>0.27734659032763664</v>
      </c>
      <c r="K13" s="3">
        <f>K14+K15</f>
        <v>52599.081460463</v>
      </c>
    </row>
    <row r="14" spans="1:11" x14ac:dyDescent="0.3">
      <c r="E14" s="6" t="s">
        <v>15</v>
      </c>
      <c r="F14" s="6"/>
      <c r="G14" s="2">
        <v>2845138.9420385701</v>
      </c>
      <c r="H14" s="4">
        <f>G14/G7</f>
        <v>0.24508263336897024</v>
      </c>
      <c r="I14">
        <v>102283</v>
      </c>
      <c r="J14" s="4">
        <f>I14/I7</f>
        <v>0.28019899352668359</v>
      </c>
      <c r="K14" s="2">
        <v>52599.081460463</v>
      </c>
    </row>
    <row r="15" spans="1:11" x14ac:dyDescent="0.3">
      <c r="E15" s="6" t="s">
        <v>16</v>
      </c>
      <c r="F15" s="6"/>
      <c r="G15" s="2">
        <v>9557.3008717100001</v>
      </c>
      <c r="H15" s="4">
        <f>G15/G8</f>
        <v>4.0601880181352343E-2</v>
      </c>
      <c r="I15">
        <v>703</v>
      </c>
      <c r="J15" s="4">
        <f>I15/I8</f>
        <v>0.11178247734138973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1221614.8457245789</v>
      </c>
      <c r="H18" s="4">
        <f>G18/G5</f>
        <v>0.1031395835217039</v>
      </c>
      <c r="I18">
        <v>44392</v>
      </c>
      <c r="J18" s="4">
        <f>I18/I5</f>
        <v>0.11954993725190265</v>
      </c>
      <c r="K18" s="2">
        <v>14723.075784805</v>
      </c>
    </row>
    <row r="19" spans="2:11" x14ac:dyDescent="0.3">
      <c r="E19" s="6" t="s">
        <v>20</v>
      </c>
      <c r="F19" s="6"/>
      <c r="G19" s="2">
        <v>3982067.8995358311</v>
      </c>
      <c r="H19" s="4">
        <f>G19/G5</f>
        <v>0.33620156643534177</v>
      </c>
      <c r="I19">
        <v>119918</v>
      </c>
      <c r="J19" s="4">
        <f>I19/I5</f>
        <v>0.32294533644291001</v>
      </c>
      <c r="K19" s="2">
        <v>141424.10079026301</v>
      </c>
    </row>
    <row r="20" spans="2:11" x14ac:dyDescent="0.3">
      <c r="E20" s="6" t="s">
        <v>21</v>
      </c>
      <c r="F20" s="6"/>
      <c r="G20" s="2">
        <v>6640604.4237634176</v>
      </c>
      <c r="H20" s="4">
        <f>1-H18-H19</f>
        <v>0.56065885004295435</v>
      </c>
      <c r="I20">
        <v>207016</v>
      </c>
      <c r="J20" s="4">
        <f>1-J18-J19</f>
        <v>0.55750472630518733</v>
      </c>
      <c r="K20" s="2">
        <v>175394.193619531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92077.281385626004</v>
      </c>
      <c r="H22" s="4">
        <f>G22/G20</f>
        <v>1.3865798278260221E-2</v>
      </c>
      <c r="I22">
        <v>4445</v>
      </c>
      <c r="J22" s="4">
        <f>I22/I20</f>
        <v>2.1471770297947983E-2</v>
      </c>
      <c r="K22" s="2">
        <v>2821.6902302939998</v>
      </c>
    </row>
    <row r="23" spans="2:11" x14ac:dyDescent="0.3">
      <c r="F23" t="s">
        <v>24</v>
      </c>
      <c r="G23" s="2">
        <f>G20-G22</f>
        <v>6548527.1423777919</v>
      </c>
      <c r="H23" s="4">
        <f>1-H22</f>
        <v>0.98613420172173982</v>
      </c>
      <c r="I23">
        <f>I20-I22</f>
        <v>202571</v>
      </c>
      <c r="J23" s="4">
        <f>1-J22</f>
        <v>0.978528229702052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1840544.2465796999</v>
      </c>
      <c r="H26" s="4">
        <f>G26/G5</f>
        <v>0.15539510485639399</v>
      </c>
      <c r="I26">
        <v>64882</v>
      </c>
      <c r="J26" s="4">
        <f>I26/I5</f>
        <v>0.17473056020854991</v>
      </c>
      <c r="K26" s="2">
        <v>86040.091364424996</v>
      </c>
    </row>
    <row r="27" spans="2:11" x14ac:dyDescent="0.3">
      <c r="E27" s="6" t="s">
        <v>27</v>
      </c>
      <c r="F27" s="6"/>
      <c r="G27" s="2">
        <v>9991056.9710515738</v>
      </c>
      <c r="H27" s="4">
        <f>G27/G5</f>
        <v>0.84353383436877671</v>
      </c>
      <c r="I27">
        <v>306301</v>
      </c>
      <c r="J27" s="4">
        <f>I27/I5</f>
        <v>0.82488433344285073</v>
      </c>
      <c r="K27" s="2">
        <v>245501.27883017401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12685.951392554</v>
      </c>
      <c r="H29" s="4">
        <f>G29/G5</f>
        <v>1.0710607748291819E-3</v>
      </c>
      <c r="I29">
        <v>143</v>
      </c>
      <c r="J29" s="4">
        <f>I29/I5</f>
        <v>3.8510634859934397E-4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12471324.021439448</v>
      </c>
      <c r="H4" s="5"/>
      <c r="I4" s="1">
        <v>3857611</v>
      </c>
      <c r="J4" s="5"/>
      <c r="K4" s="3">
        <v>186032903.28544217</v>
      </c>
    </row>
    <row r="5" spans="1:11" x14ac:dyDescent="0.3">
      <c r="E5" s="6" t="s">
        <v>7</v>
      </c>
      <c r="F5" s="6"/>
      <c r="G5" s="2">
        <v>10543750.432473077</v>
      </c>
      <c r="H5" s="4">
        <f>G5/G4</f>
        <v>0.84543953908561109</v>
      </c>
      <c r="I5">
        <v>447356</v>
      </c>
      <c r="J5" s="4">
        <f>I5/I4</f>
        <v>0.11596711021406772</v>
      </c>
      <c r="K5" s="2">
        <v>11896481.621113298</v>
      </c>
    </row>
    <row r="6" spans="1:11" x14ac:dyDescent="0.3">
      <c r="F6" t="s">
        <v>8</v>
      </c>
    </row>
    <row r="7" spans="1:11" x14ac:dyDescent="0.3">
      <c r="F7" t="s">
        <v>9</v>
      </c>
      <c r="G7" s="2">
        <v>10168550.903558925</v>
      </c>
      <c r="H7" s="4">
        <f>G7/G5</f>
        <v>0.96441498389808267</v>
      </c>
      <c r="I7">
        <v>435504</v>
      </c>
      <c r="J7" s="4">
        <f>I7/I5</f>
        <v>0.97350655853503698</v>
      </c>
      <c r="K7" s="2">
        <v>11631082.007494848</v>
      </c>
    </row>
    <row r="8" spans="1:11" x14ac:dyDescent="0.3">
      <c r="F8" t="s">
        <v>10</v>
      </c>
      <c r="G8" s="2">
        <f>G5-G7</f>
        <v>375199.52891415171</v>
      </c>
      <c r="H8" s="4">
        <f>1-H7</f>
        <v>3.5585016101917333E-2</v>
      </c>
      <c r="I8">
        <f>I5-I7</f>
        <v>11852</v>
      </c>
      <c r="J8" s="4">
        <f>1-J7</f>
        <v>2.6493441464963019E-2</v>
      </c>
      <c r="K8" s="2">
        <f>K5-K7</f>
        <v>265399.61361845024</v>
      </c>
    </row>
    <row r="9" spans="1:11" x14ac:dyDescent="0.3">
      <c r="E9" s="6" t="s">
        <v>11</v>
      </c>
      <c r="F9" s="6"/>
      <c r="G9" s="2">
        <v>1663540.212711198</v>
      </c>
      <c r="H9" s="4">
        <f>1-H5-H10</f>
        <v>0.13338922233528733</v>
      </c>
      <c r="I9">
        <v>3388441</v>
      </c>
      <c r="J9" s="4">
        <f>1-J5-J10</f>
        <v>0.87837809462903338</v>
      </c>
      <c r="K9" s="2">
        <v>170180168.47107941</v>
      </c>
    </row>
    <row r="10" spans="1:11" x14ac:dyDescent="0.3">
      <c r="E10" s="6" t="s">
        <v>12</v>
      </c>
      <c r="F10" s="6"/>
      <c r="G10" s="2">
        <v>264033.37625517498</v>
      </c>
      <c r="H10" s="4">
        <f>G10/G4</f>
        <v>2.1171238579101571E-2</v>
      </c>
      <c r="I10">
        <v>21814</v>
      </c>
      <c r="J10" s="4">
        <f>I10/I4</f>
        <v>5.6547951568989199E-3</v>
      </c>
      <c r="K10" s="2">
        <v>3956253.193249458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1893753.3714123529</v>
      </c>
      <c r="H13" s="5">
        <f>G13/G5</f>
        <v>0.17960908535732156</v>
      </c>
      <c r="I13" s="1">
        <f>I14+I15</f>
        <v>57267</v>
      </c>
      <c r="J13" s="5">
        <f>I13/I5</f>
        <v>0.12801214245477874</v>
      </c>
      <c r="K13" s="3">
        <f>K14+K15</f>
        <v>2047518.2845109662</v>
      </c>
    </row>
    <row r="14" spans="1:11" x14ac:dyDescent="0.3">
      <c r="E14" s="6" t="s">
        <v>15</v>
      </c>
      <c r="F14" s="6"/>
      <c r="G14" s="2">
        <v>1883364.526904193</v>
      </c>
      <c r="H14" s="4">
        <f>G14/G7</f>
        <v>0.18521464314497635</v>
      </c>
      <c r="I14">
        <v>56697</v>
      </c>
      <c r="J14" s="4">
        <f>I14/I7</f>
        <v>0.13018709357434144</v>
      </c>
      <c r="K14" s="2">
        <v>2047470.2937410481</v>
      </c>
    </row>
    <row r="15" spans="1:11" x14ac:dyDescent="0.3">
      <c r="E15" s="6" t="s">
        <v>16</v>
      </c>
      <c r="F15" s="6"/>
      <c r="G15" s="2">
        <v>10388.84450816</v>
      </c>
      <c r="H15" s="4">
        <f>G15/G8</f>
        <v>2.7688852750497563E-2</v>
      </c>
      <c r="I15">
        <v>570</v>
      </c>
      <c r="J15" s="4">
        <f>I15/I8</f>
        <v>4.8093148835639553E-2</v>
      </c>
      <c r="K15" s="2">
        <v>47.990769917999998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926128.44744661404</v>
      </c>
      <c r="H18" s="4">
        <f>G18/G5</f>
        <v>8.7836719332267721E-2</v>
      </c>
      <c r="I18">
        <v>34231</v>
      </c>
      <c r="J18" s="4">
        <f>I18/I5</f>
        <v>7.6518477454197556E-2</v>
      </c>
      <c r="K18" s="2">
        <v>1729281.3882439099</v>
      </c>
    </row>
    <row r="19" spans="2:11" x14ac:dyDescent="0.3">
      <c r="E19" s="6" t="s">
        <v>20</v>
      </c>
      <c r="F19" s="6"/>
      <c r="G19" s="2">
        <v>3385074.7328870338</v>
      </c>
      <c r="H19" s="4">
        <f>G19/G5</f>
        <v>0.32105034679705063</v>
      </c>
      <c r="I19">
        <v>115250</v>
      </c>
      <c r="J19" s="4">
        <f>I19/I5</f>
        <v>0.25762479993562176</v>
      </c>
      <c r="K19" s="2">
        <v>1968854.48994162</v>
      </c>
    </row>
    <row r="20" spans="2:11" x14ac:dyDescent="0.3">
      <c r="E20" s="6" t="s">
        <v>21</v>
      </c>
      <c r="F20" s="6"/>
      <c r="G20" s="2">
        <v>6220108.5638483455</v>
      </c>
      <c r="H20" s="4">
        <f>1-H18-H19</f>
        <v>0.59111293387068153</v>
      </c>
      <c r="I20">
        <v>296960</v>
      </c>
      <c r="J20" s="4">
        <f>1-J18-J19</f>
        <v>0.66585672261018058</v>
      </c>
      <c r="K20" s="2">
        <v>7585796.996214929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452288.070873102</v>
      </c>
      <c r="H22" s="4">
        <f>G22/G20</f>
        <v>7.2713854787330903E-2</v>
      </c>
      <c r="I22">
        <v>44726</v>
      </c>
      <c r="J22" s="4">
        <f>I22/I20</f>
        <v>0.15061287715517241</v>
      </c>
      <c r="K22" s="2">
        <v>941181.14318431902</v>
      </c>
    </row>
    <row r="23" spans="2:11" x14ac:dyDescent="0.3">
      <c r="F23" t="s">
        <v>24</v>
      </c>
      <c r="G23" s="2">
        <f>G20-G22</f>
        <v>5767820.4929752434</v>
      </c>
      <c r="H23" s="4">
        <f>1-H22</f>
        <v>0.92728614521266906</v>
      </c>
      <c r="I23">
        <f>I20-I22</f>
        <v>252234</v>
      </c>
      <c r="J23" s="4">
        <f>1-J22</f>
        <v>0.84938712284482754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1526801.099128745</v>
      </c>
      <c r="H26" s="4">
        <f>G26/G5</f>
        <v>0.14480626309462336</v>
      </c>
      <c r="I26">
        <v>62828</v>
      </c>
      <c r="J26" s="4">
        <f>I26/I5</f>
        <v>0.14044295818095656</v>
      </c>
      <c r="K26" s="2">
        <v>5897144.6855695201</v>
      </c>
    </row>
    <row r="27" spans="2:11" x14ac:dyDescent="0.3">
      <c r="E27" s="6" t="s">
        <v>27</v>
      </c>
      <c r="F27" s="6"/>
      <c r="G27" s="2">
        <v>8980795.7828788105</v>
      </c>
      <c r="H27" s="4">
        <f>G27/G5</f>
        <v>0.85176482888094407</v>
      </c>
      <c r="I27">
        <v>382953</v>
      </c>
      <c r="J27" s="4">
        <f>I27/I5</f>
        <v>0.85603635583293847</v>
      </c>
      <c r="K27" s="2">
        <v>5917315.5679280162</v>
      </c>
    </row>
    <row r="28" spans="2:11" x14ac:dyDescent="0.3">
      <c r="E28" s="6" t="s">
        <v>28</v>
      </c>
      <c r="F28" s="6"/>
      <c r="G28" s="2">
        <v>4762.8988529010003</v>
      </c>
      <c r="H28" s="4">
        <f>G28/G5</f>
        <v>4.5172719929258078E-4</v>
      </c>
      <c r="I28">
        <v>149</v>
      </c>
      <c r="J28" s="4">
        <f>I28/I5</f>
        <v>3.3306807106644375E-4</v>
      </c>
      <c r="K28" s="2">
        <v>39.297384028000003</v>
      </c>
    </row>
    <row r="29" spans="2:11" x14ac:dyDescent="0.3">
      <c r="E29" s="6" t="s">
        <v>29</v>
      </c>
      <c r="F29" s="6"/>
      <c r="G29" s="2">
        <v>18883.092041639</v>
      </c>
      <c r="H29" s="4">
        <f>G29/G5</f>
        <v>1.7909274467918053E-3</v>
      </c>
      <c r="I29">
        <v>399</v>
      </c>
      <c r="J29" s="4">
        <f>I29/I5</f>
        <v>8.9190711647993989E-4</v>
      </c>
      <c r="K29" s="2">
        <v>298.40996329199999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11608896.570632292</v>
      </c>
    </row>
    <row r="3" spans="1:2" x14ac:dyDescent="0.3">
      <c r="A3" t="s">
        <v>32</v>
      </c>
      <c r="B3">
        <f>'NEWT - UK'!$G$8</f>
        <v>235390.59839153662</v>
      </c>
    </row>
    <row r="4" spans="1:2" x14ac:dyDescent="0.3">
      <c r="A4" t="s">
        <v>33</v>
      </c>
      <c r="B4">
        <f>'NEWT - UK'!$G$9</f>
        <v>475002.18106300302</v>
      </c>
    </row>
    <row r="5" spans="1:2" x14ac:dyDescent="0.3">
      <c r="A5" t="s">
        <v>34</v>
      </c>
      <c r="B5">
        <f>'NEWT - UK'!$G$10</f>
        <v>50.390641320999997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365037</v>
      </c>
    </row>
    <row r="16" spans="1:2" x14ac:dyDescent="0.3">
      <c r="A16" t="s">
        <v>32</v>
      </c>
      <c r="B16">
        <f>'NEWT - UK'!$I$8</f>
        <v>6289</v>
      </c>
    </row>
    <row r="17" spans="1:2" x14ac:dyDescent="0.3">
      <c r="A17" t="s">
        <v>33</v>
      </c>
      <c r="B17">
        <f>'NEWT - UK'!$I$9</f>
        <v>807714</v>
      </c>
    </row>
    <row r="18" spans="1:2" x14ac:dyDescent="0.3">
      <c r="A18" t="s">
        <v>34</v>
      </c>
      <c r="B18">
        <f>'NEWT - UK'!$I$10</f>
        <v>15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1221614.8457245789</v>
      </c>
    </row>
    <row r="28" spans="1:2" x14ac:dyDescent="0.3">
      <c r="A28" t="s">
        <v>37</v>
      </c>
      <c r="B28">
        <f>'NEWT - UK'!$G$19</f>
        <v>3982067.8995358311</v>
      </c>
    </row>
    <row r="29" spans="1:2" x14ac:dyDescent="0.3">
      <c r="A29" t="s">
        <v>38</v>
      </c>
      <c r="B29">
        <f>'NEWT - UK'!$G$22</f>
        <v>92077.281385626004</v>
      </c>
    </row>
    <row r="30" spans="1:2" x14ac:dyDescent="0.3">
      <c r="A30" t="s">
        <v>39</v>
      </c>
      <c r="B30">
        <f>'NEWT - UK'!$G$23</f>
        <v>6548527.1423777919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1840544.2465796999</v>
      </c>
    </row>
    <row r="41" spans="1:2" x14ac:dyDescent="0.3">
      <c r="A41" t="s">
        <v>42</v>
      </c>
      <c r="B41">
        <f>'NEWT - UK'!$G$27</f>
        <v>9991056.9710515738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12685.951392554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2024-06-20T09:27:41Z</dcterms:created>
  <dcterms:modified xsi:type="dcterms:W3CDTF">2024-06-20T09:27:41Z</dcterms:modified>
</cp:coreProperties>
</file>