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"/>
    </mc:Choice>
  </mc:AlternateContent>
  <xr:revisionPtr revIDLastSave="0" documentId="8_{4875F349-C9CE-421E-AC55-5E128093F7A4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4" i="5"/>
  <c r="H14" i="5"/>
  <c r="K13" i="5"/>
  <c r="I13" i="5"/>
  <c r="J13" i="5" s="1"/>
  <c r="H13" i="5"/>
  <c r="G13" i="5"/>
  <c r="J10" i="5"/>
  <c r="H10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J8" i="2"/>
  <c r="I8" i="2"/>
  <c r="B17" i="3" s="1"/>
  <c r="G8" i="2"/>
  <c r="B4" i="3" s="1"/>
  <c r="J7" i="2"/>
  <c r="H7" i="2"/>
  <c r="H8" i="2" s="1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<sst xmlns="http://schemas.openxmlformats.org/spreadsheetml/2006/main" count="83" uniqueCount="46">
  <si>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16 September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</si>
  <si>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</si>
  <si>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</si>
  <si>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</si>
  <si>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</si>
  <si>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</si>
  <si>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</si>
  <si>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</si>
  <si>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</si>
  <si>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</si>
  <si>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</si>
  <si>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</si>
  <si>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</si>
  <si>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</si>
  <si>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</si>
  <si>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</si>
  <si>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</si>
  <si>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</si>
  <si>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</si>
  <si>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</si>
  <si>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</si>
  <si>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</si>
  <si>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</si>
  <si>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</si>
  <si>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</si>
  <si>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</si>
  <si>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</si>
  <si>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</si>
  <si>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</si>
  <si>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</si>
  <si>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</si>
  <si>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</si>
  <si>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</si>
  <si>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</si>
  <si>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</si>
  <si>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</si>
  <si>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</si>
  <si>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</si>
  <si>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</si>
  <si>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</si>
  <si>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</si>
  <si>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</si>
  <si>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</si>
  <si>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</si>
  <si>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</si>
  <si>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16 September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</si>
</sst>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9430056.1780462787</c:v>
                </c:pt>
                <c:pt idx="1">
                  <c:v>322775.09930298664</c:v>
                </c:pt>
                <c:pt idx="2">
                  <c:v>501472.60345837998</c:v>
                </c:pt>
                <c:pt idx="3">
                  <c:v>1888.2721364829999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67E-43CF-AEF9-06921B531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277768</c:v>
                </c:pt>
                <c:pt idx="1">
                  <c:v>10364</c:v>
                </c:pt>
                <c:pt idx="2">
                  <c:v>630294</c:v>
                </c:pt>
                <c:pt idx="3">
                  <c:v>43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9D-4578-BE7F-E5FBCA92C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1310301.2599939611</c:v>
                </c:pt>
                <c:pt idx="1">
                  <c:v>2519994.9153742311</c:v>
                </c:pt>
                <c:pt idx="2">
                  <c:v>495521.04291106598</c:v>
                </c:pt>
                <c:pt idx="3">
                  <c:v>5427014.0590700079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EC-4B67-83AC-CCED180C0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1989212.310794428</c:v>
                </c:pt>
                <c:pt idx="1">
                  <c:v>7761921.3633755464</c:v>
                </c:pt>
                <c:pt idx="2">
                  <c:v>524.54573283699995</c:v>
                </c:pt>
                <c:pt idx="3">
                  <c:v>1173.057446455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34-427D-BA70-873772996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O15" sqref="O15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10256192.152944127</v>
      </c>
      <c r="H4" s="5"/>
      <c r="I4" s="1">
        <v>918469</v>
      </c>
      <c r="J4" s="5"/>
      <c r="K4" s="3">
        <v>798776.66060858394</v>
      </c>
    </row>
    <row r="5" spans="1:11" x14ac:dyDescent="0.3">
      <c r="E5" s="6" t="s">
        <v>7</v>
      </c>
      <c r="F5" s="6"/>
      <c r="G5" s="2">
        <v>9752831.2773492653</v>
      </c>
      <c r="H5" s="4">
        <f>G5/G4</f>
        <v>0.95092127096601176</v>
      </c>
      <c r="I5">
        <v>288132</v>
      </c>
      <c r="J5" s="4">
        <f>I5/I4</f>
        <v>0.31370900923166706</v>
      </c>
      <c r="K5" s="2">
        <v>550966.19924949401</v>
      </c>
    </row>
    <row r="6" spans="1:11" x14ac:dyDescent="0.3">
      <c r="F6" t="s">
        <v>8</v>
      </c>
    </row>
    <row r="7" spans="1:11" x14ac:dyDescent="0.3">
      <c r="F7" t="s">
        <v>9</v>
      </c>
      <c r="G7" s="2">
        <v>9430056.1780462787</v>
      </c>
      <c r="H7" s="4">
        <f>G7/G5</f>
        <v>0.96690447213491482</v>
      </c>
      <c r="I7">
        <v>277768</v>
      </c>
      <c r="J7" s="4">
        <f>I7/I5</f>
        <v>0.96403037496702904</v>
      </c>
      <c r="K7" s="2">
        <v>508312.33847686899</v>
      </c>
    </row>
    <row r="8" spans="1:11" x14ac:dyDescent="0.3">
      <c r="F8" t="s">
        <v>10</v>
      </c>
      <c r="G8" s="2">
        <f>G5-G7</f>
        <v>322775.09930298664</v>
      </c>
      <c r="H8" s="4">
        <f>1-H7</f>
        <v>3.3095527865085184E-2</v>
      </c>
      <c r="I8">
        <f>I5-I7</f>
        <v>10364</v>
      </c>
      <c r="J8" s="4">
        <f>1-J7</f>
        <v>3.5969625032970964E-2</v>
      </c>
      <c r="K8" s="2">
        <f>K5-K7</f>
        <v>42653.860772625019</v>
      </c>
    </row>
    <row r="9" spans="1:11" x14ac:dyDescent="0.3">
      <c r="E9" s="6" t="s">
        <v>11</v>
      </c>
      <c r="F9" s="6"/>
      <c r="G9" s="2">
        <v>501472.60345837998</v>
      </c>
      <c r="H9" s="4">
        <f>1-H5-H10</f>
        <v>4.8894618585556271E-2</v>
      </c>
      <c r="I9">
        <v>630294</v>
      </c>
      <c r="J9" s="4">
        <f>1-J5-J10</f>
        <v>0.68624417372823687</v>
      </c>
      <c r="K9" s="2">
        <v>243831.40250315599</v>
      </c>
    </row>
    <row r="10" spans="1:11" x14ac:dyDescent="0.3">
      <c r="E10" s="6" t="s">
        <v>12</v>
      </c>
      <c r="F10" s="6"/>
      <c r="G10" s="2">
        <v>1888.2721364829999</v>
      </c>
      <c r="H10" s="4">
        <f>G10/G4</f>
        <v>1.8411044843197048E-4</v>
      </c>
      <c r="I10">
        <v>43</v>
      </c>
      <c r="J10" s="4">
        <f>I10/I4</f>
        <v>4.6817040096072922E-5</v>
      </c>
      <c r="K10" s="2">
        <v>3979.0588559339999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2833975.3499960061</v>
      </c>
      <c r="H13" s="5">
        <f>G13/G5</f>
        <v>0.29057975775484307</v>
      </c>
      <c r="I13" s="1">
        <f>I14+I15</f>
        <v>83471</v>
      </c>
      <c r="J13" s="5">
        <f>I13/I5</f>
        <v>0.28969708328127386</v>
      </c>
      <c r="K13" s="3">
        <f>K14+K15</f>
        <v>112292.09452728801</v>
      </c>
    </row>
    <row r="14" spans="1:11" x14ac:dyDescent="0.3">
      <c r="E14" s="6" t="s">
        <v>15</v>
      </c>
      <c r="F14" s="6"/>
      <c r="G14" s="2">
        <v>2726261.696904826</v>
      </c>
      <c r="H14" s="4">
        <f>G14/G7</f>
        <v>0.28910344174319158</v>
      </c>
      <c r="I14">
        <v>79569</v>
      </c>
      <c r="J14" s="4">
        <f>I14/I7</f>
        <v>0.28645848333861351</v>
      </c>
      <c r="K14" s="2">
        <v>105929.839999238</v>
      </c>
    </row>
    <row r="15" spans="1:11" x14ac:dyDescent="0.3">
      <c r="E15" s="6" t="s">
        <v>16</v>
      </c>
      <c r="F15" s="6"/>
      <c r="G15" s="2">
        <v>107713.65309117999</v>
      </c>
      <c r="H15" s="4">
        <f>G15/G8</f>
        <v>0.33371116087883212</v>
      </c>
      <c r="I15">
        <v>3902</v>
      </c>
      <c r="J15" s="4">
        <f>I15/I8</f>
        <v>0.37649556155924352</v>
      </c>
      <c r="K15" s="2">
        <v>6362.2545280499999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1310301.2599939611</v>
      </c>
      <c r="H18" s="4">
        <f>G18/G5</f>
        <v>0.13435085902050892</v>
      </c>
      <c r="I18">
        <v>35990</v>
      </c>
      <c r="J18" s="4">
        <f>I18/I5</f>
        <v>0.12490802826482307</v>
      </c>
      <c r="K18" s="2">
        <v>78548.228698025996</v>
      </c>
    </row>
    <row r="19" spans="2:11" x14ac:dyDescent="0.3">
      <c r="E19" s="6" t="s">
        <v>20</v>
      </c>
      <c r="F19" s="6"/>
      <c r="G19" s="2">
        <v>2519994.9153742311</v>
      </c>
      <c r="H19" s="4">
        <f>G19/G5</f>
        <v>0.25838598492182097</v>
      </c>
      <c r="I19">
        <v>79516</v>
      </c>
      <c r="J19" s="4">
        <f>I19/I5</f>
        <v>0.27597073563505614</v>
      </c>
      <c r="K19" s="2">
        <v>74551.284474792003</v>
      </c>
    </row>
    <row r="20" spans="2:11" x14ac:dyDescent="0.3">
      <c r="E20" s="6" t="s">
        <v>21</v>
      </c>
      <c r="F20" s="6"/>
      <c r="G20" s="2">
        <v>5922535.1019810736</v>
      </c>
      <c r="H20" s="4">
        <f>1-H18-H19</f>
        <v>0.60726315605767012</v>
      </c>
      <c r="I20">
        <v>172626</v>
      </c>
      <c r="J20" s="4">
        <f>1-J18-J19</f>
        <v>0.5991212361001208</v>
      </c>
      <c r="K20" s="2">
        <v>397866.68607667601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495521.04291106598</v>
      </c>
      <c r="H22" s="4">
        <f>G22/G20</f>
        <v>8.3667050406390234E-2</v>
      </c>
      <c r="I22">
        <v>22488</v>
      </c>
      <c r="J22" s="4">
        <f>I22/I20</f>
        <v>0.13027006360571408</v>
      </c>
      <c r="K22" s="2">
        <v>25819.693889958002</v>
      </c>
    </row>
    <row r="23" spans="2:11" x14ac:dyDescent="0.3">
      <c r="F23" t="s">
        <v>24</v>
      </c>
      <c r="G23" s="2">
        <f>G20-G22</f>
        <v>5427014.0590700079</v>
      </c>
      <c r="H23" s="4">
        <f>1-H22</f>
        <v>0.91633294959360978</v>
      </c>
      <c r="I23">
        <f>I20-I22</f>
        <v>150138</v>
      </c>
      <c r="J23" s="4">
        <f>1-J22</f>
        <v>0.86972993639428586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1989212.310794428</v>
      </c>
      <c r="H26" s="4">
        <f>G26/G5</f>
        <v>0.20396254730811653</v>
      </c>
      <c r="I26">
        <v>55367</v>
      </c>
      <c r="J26" s="4">
        <f>I26/I5</f>
        <v>0.19215845515249955</v>
      </c>
      <c r="K26" s="2">
        <v>145759.094171187</v>
      </c>
    </row>
    <row r="27" spans="2:11" x14ac:dyDescent="0.3">
      <c r="E27" s="6" t="s">
        <v>27</v>
      </c>
      <c r="F27" s="6"/>
      <c r="G27" s="2">
        <v>7761921.3633755464</v>
      </c>
      <c r="H27" s="4">
        <f>G27/G5</f>
        <v>0.79586339009087925</v>
      </c>
      <c r="I27">
        <v>232670</v>
      </c>
      <c r="J27" s="4">
        <f>I27/I5</f>
        <v>0.80751183485346989</v>
      </c>
      <c r="K27" s="2">
        <v>405207.10507830698</v>
      </c>
    </row>
    <row r="28" spans="2:11" x14ac:dyDescent="0.3">
      <c r="E28" s="6" t="s">
        <v>28</v>
      </c>
      <c r="F28" s="6"/>
      <c r="G28" s="2">
        <v>524.54573283699995</v>
      </c>
      <c r="H28" s="4">
        <f>G28/G5</f>
        <v>5.3783944161450408E-5</v>
      </c>
      <c r="I28">
        <v>11</v>
      </c>
      <c r="J28" s="4">
        <f>I28/I5</f>
        <v>3.8176946677217386E-5</v>
      </c>
      <c r="K28" s="2">
        <v>0</v>
      </c>
    </row>
    <row r="29" spans="2:11" x14ac:dyDescent="0.3">
      <c r="E29" s="6" t="s">
        <v>29</v>
      </c>
      <c r="F29" s="6"/>
      <c r="G29" s="2">
        <v>1173.057446455</v>
      </c>
      <c r="H29" s="4">
        <f>G29/G5</f>
        <v>1.2027865684290058E-4</v>
      </c>
      <c r="I29">
        <v>84</v>
      </c>
      <c r="J29" s="4">
        <f>I29/I5</f>
        <v>2.9153304735329643E-4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12000097.197940297</v>
      </c>
      <c r="H4" s="5"/>
      <c r="I4" s="1">
        <v>4689681</v>
      </c>
      <c r="J4" s="5"/>
      <c r="K4" s="3">
        <v>601126865.19935453</v>
      </c>
    </row>
    <row r="5" spans="1:11" x14ac:dyDescent="0.3">
      <c r="E5" s="6" t="s">
        <v>7</v>
      </c>
      <c r="F5" s="6"/>
      <c r="G5" s="2">
        <v>9756773.6519652046</v>
      </c>
      <c r="H5" s="4">
        <f>G5/G4</f>
        <v>0.81305788536778367</v>
      </c>
      <c r="I5">
        <v>430333</v>
      </c>
      <c r="J5" s="4">
        <f>I5/I4</f>
        <v>9.1761678459579665E-2</v>
      </c>
      <c r="K5" s="2">
        <v>9205053.3786685281</v>
      </c>
    </row>
    <row r="6" spans="1:11" x14ac:dyDescent="0.3">
      <c r="F6" t="s">
        <v>8</v>
      </c>
    </row>
    <row r="7" spans="1:11" x14ac:dyDescent="0.3">
      <c r="F7" t="s">
        <v>9</v>
      </c>
      <c r="G7" s="2">
        <v>9314424.8330696747</v>
      </c>
      <c r="H7" s="4">
        <f>G7/G5</f>
        <v>0.95466238792918678</v>
      </c>
      <c r="I7">
        <v>411913</v>
      </c>
      <c r="J7" s="4">
        <f>I7/I5</f>
        <v>0.95719593895889932</v>
      </c>
      <c r="K7" s="2">
        <v>9023851.3198440168</v>
      </c>
    </row>
    <row r="8" spans="1:11" x14ac:dyDescent="0.3">
      <c r="F8" t="s">
        <v>10</v>
      </c>
      <c r="G8" s="2">
        <f>G5-G7</f>
        <v>442348.81889552996</v>
      </c>
      <c r="H8" s="4">
        <f>1-H7</f>
        <v>4.5337612070813216E-2</v>
      </c>
      <c r="I8">
        <f>I5-I7</f>
        <v>18420</v>
      </c>
      <c r="J8" s="4">
        <f>1-J7</f>
        <v>4.2804061041100683E-2</v>
      </c>
      <c r="K8" s="2">
        <f>K5-K7</f>
        <v>181202.05882451124</v>
      </c>
    </row>
    <row r="9" spans="1:11" x14ac:dyDescent="0.3">
      <c r="E9" s="6" t="s">
        <v>11</v>
      </c>
      <c r="F9" s="6"/>
      <c r="G9" s="2">
        <v>2018253.4141022901</v>
      </c>
      <c r="H9" s="4">
        <f>1-H5-H10</f>
        <v>0.16818642222737187</v>
      </c>
      <c r="I9">
        <v>4240506</v>
      </c>
      <c r="J9" s="4">
        <f>1-J5-J10</f>
        <v>0.90422056425586306</v>
      </c>
      <c r="K9" s="2">
        <v>587855598.74515569</v>
      </c>
    </row>
    <row r="10" spans="1:11" x14ac:dyDescent="0.3">
      <c r="E10" s="6" t="s">
        <v>12</v>
      </c>
      <c r="F10" s="6"/>
      <c r="G10" s="2">
        <v>225070.13187280399</v>
      </c>
      <c r="H10" s="4">
        <f>G10/G4</f>
        <v>1.8755692404844451E-2</v>
      </c>
      <c r="I10">
        <v>18842</v>
      </c>
      <c r="J10" s="4">
        <f>I10/I4</f>
        <v>4.0177572845573077E-3</v>
      </c>
      <c r="K10" s="2">
        <v>4066213.0755302282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1772153.8353714459</v>
      </c>
      <c r="H13" s="5">
        <f>G13/G5</f>
        <v>0.18163318106846718</v>
      </c>
      <c r="I13" s="1">
        <f>I14+I15</f>
        <v>45256</v>
      </c>
      <c r="J13" s="5">
        <f>I13/I5</f>
        <v>0.10516506984126246</v>
      </c>
      <c r="K13" s="3">
        <f>K14+K15</f>
        <v>2321309.786468152</v>
      </c>
    </row>
    <row r="14" spans="1:11" x14ac:dyDescent="0.3">
      <c r="E14" s="6" t="s">
        <v>15</v>
      </c>
      <c r="F14" s="6"/>
      <c r="G14" s="2">
        <v>1704142.0666640259</v>
      </c>
      <c r="H14" s="4">
        <f>G14/G7</f>
        <v>0.18295730516968556</v>
      </c>
      <c r="I14">
        <v>42902</v>
      </c>
      <c r="J14" s="4">
        <f>I14/I7</f>
        <v>0.10415306144744158</v>
      </c>
      <c r="K14" s="2">
        <v>2317651.7056288761</v>
      </c>
    </row>
    <row r="15" spans="1:11" x14ac:dyDescent="0.3">
      <c r="E15" s="6" t="s">
        <v>16</v>
      </c>
      <c r="F15" s="6"/>
      <c r="G15" s="2">
        <v>68011.768707419993</v>
      </c>
      <c r="H15" s="4">
        <f>G15/G8</f>
        <v>0.15375144185358933</v>
      </c>
      <c r="I15">
        <v>2354</v>
      </c>
      <c r="J15" s="4">
        <f>I15/I8</f>
        <v>0.12779587404994572</v>
      </c>
      <c r="K15" s="2">
        <v>3658.080839276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978938.935499946</v>
      </c>
      <c r="H18" s="4">
        <f>G18/G5</f>
        <v>0.10033428779018243</v>
      </c>
      <c r="I18">
        <v>28997</v>
      </c>
      <c r="J18" s="4">
        <f>I18/I5</f>
        <v>6.7382701303409218E-2</v>
      </c>
      <c r="K18" s="2">
        <v>1357068.7381009599</v>
      </c>
    </row>
    <row r="19" spans="2:11" x14ac:dyDescent="0.3">
      <c r="E19" s="6" t="s">
        <v>20</v>
      </c>
      <c r="F19" s="6"/>
      <c r="G19" s="2">
        <v>2199436.827357999</v>
      </c>
      <c r="H19" s="4">
        <f>G19/G5</f>
        <v>0.22542665288898955</v>
      </c>
      <c r="I19">
        <v>84295</v>
      </c>
      <c r="J19" s="4">
        <f>I19/I5</f>
        <v>0.19588318813569958</v>
      </c>
      <c r="K19" s="2">
        <v>1872111.664882052</v>
      </c>
    </row>
    <row r="20" spans="2:11" x14ac:dyDescent="0.3">
      <c r="E20" s="6" t="s">
        <v>21</v>
      </c>
      <c r="F20" s="6"/>
      <c r="G20" s="2">
        <v>6558679.1503676958</v>
      </c>
      <c r="H20" s="4">
        <f>1-H18-H19</f>
        <v>0.67423905932082806</v>
      </c>
      <c r="I20">
        <v>315865</v>
      </c>
      <c r="J20" s="4">
        <f>1-J18-J19</f>
        <v>0.73673411056089122</v>
      </c>
      <c r="K20" s="2">
        <v>4960800.9603208452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803410.47249014501</v>
      </c>
      <c r="H22" s="4">
        <f>G22/G20</f>
        <v>0.12249577301629458</v>
      </c>
      <c r="I22">
        <v>74255</v>
      </c>
      <c r="J22" s="4">
        <f>I22/I20</f>
        <v>0.23508460893103067</v>
      </c>
      <c r="K22" s="2">
        <v>1041792.679094638</v>
      </c>
    </row>
    <row r="23" spans="2:11" x14ac:dyDescent="0.3">
      <c r="F23" t="s">
        <v>24</v>
      </c>
      <c r="G23" s="2">
        <f>G20-G22</f>
        <v>5755268.6778775509</v>
      </c>
      <c r="H23" s="4">
        <f>1-H22</f>
        <v>0.87750422698370545</v>
      </c>
      <c r="I23">
        <f>I20-I22</f>
        <v>241610</v>
      </c>
      <c r="J23" s="4">
        <f>1-J22</f>
        <v>0.76491539106896933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1738519.5201655671</v>
      </c>
      <c r="H26" s="4">
        <f>G26/G5</f>
        <v>0.17818590265393677</v>
      </c>
      <c r="I26">
        <v>58909</v>
      </c>
      <c r="J26" s="4">
        <f>I26/I5</f>
        <v>0.13689166296798061</v>
      </c>
      <c r="K26" s="2">
        <v>1486509.1937405381</v>
      </c>
    </row>
    <row r="27" spans="2:11" x14ac:dyDescent="0.3">
      <c r="E27" s="6" t="s">
        <v>27</v>
      </c>
      <c r="F27" s="6"/>
      <c r="G27" s="2">
        <v>8011704.38309999</v>
      </c>
      <c r="H27" s="4">
        <f>G27/G5</f>
        <v>0.8211427946251757</v>
      </c>
      <c r="I27">
        <v>371039</v>
      </c>
      <c r="J27" s="4">
        <f>I27/I5</f>
        <v>0.8622136810330604</v>
      </c>
      <c r="K27" s="2">
        <v>7718251.9543519467</v>
      </c>
    </row>
    <row r="28" spans="2:11" x14ac:dyDescent="0.3">
      <c r="E28" s="6" t="s">
        <v>28</v>
      </c>
      <c r="F28" s="6"/>
      <c r="G28" s="2">
        <v>1652.471573072</v>
      </c>
      <c r="H28" s="4">
        <f>G28/G5</f>
        <v>1.6936659924863173E-4</v>
      </c>
      <c r="I28">
        <v>42</v>
      </c>
      <c r="J28" s="4">
        <f>I28/I5</f>
        <v>9.7598836250066803E-5</v>
      </c>
      <c r="K28" s="2">
        <v>31.364482638999998</v>
      </c>
    </row>
    <row r="29" spans="2:11" x14ac:dyDescent="0.3">
      <c r="E29" s="6" t="s">
        <v>29</v>
      </c>
      <c r="F29" s="6"/>
      <c r="G29" s="2">
        <v>4897.2771265749998</v>
      </c>
      <c r="H29" s="4">
        <f>G29/G5</f>
        <v>5.0193612163879531E-4</v>
      </c>
      <c r="I29">
        <v>343</v>
      </c>
      <c r="J29" s="4">
        <f>I29/I5</f>
        <v>7.9705716270887892E-4</v>
      </c>
      <c r="K29" s="2">
        <v>260.86609340400003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1" sqref="I1"/>
    </sheetView>
  </sheetViews>
  <sheetFormatPr defaultRowHeight="30" customHeight="1" x14ac:dyDescent="0.3"/>
  <cols>
    <col min="5" max="5" width="67.6640625" customWidth="1"/>
  </cols>
  <sheetData>
    <row r="1" spans="1:5" ht="79.8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9430056.1780462787</v>
      </c>
    </row>
    <row r="4" spans="1:5" x14ac:dyDescent="0.3">
      <c r="A4" t="s">
        <v>32</v>
      </c>
      <c r="B4">
        <f>'NEWT - UK'!$G$8</f>
        <v>322775.09930298664</v>
      </c>
    </row>
    <row r="5" spans="1:5" x14ac:dyDescent="0.3">
      <c r="A5" t="s">
        <v>33</v>
      </c>
      <c r="B5">
        <f>'NEWT - UK'!$G$9</f>
        <v>501472.60345837998</v>
      </c>
    </row>
    <row r="6" spans="1:5" x14ac:dyDescent="0.3">
      <c r="A6" t="s">
        <v>34</v>
      </c>
      <c r="B6">
        <f>'NEWT - UK'!$G$10</f>
        <v>1888.2721364829999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277768</v>
      </c>
    </row>
    <row r="17" spans="1:2" x14ac:dyDescent="0.3">
      <c r="A17" t="s">
        <v>32</v>
      </c>
      <c r="B17">
        <f>'NEWT - UK'!$I$8</f>
        <v>10364</v>
      </c>
    </row>
    <row r="18" spans="1:2" x14ac:dyDescent="0.3">
      <c r="A18" t="s">
        <v>33</v>
      </c>
      <c r="B18">
        <f>'NEWT - UK'!$I$9</f>
        <v>630294</v>
      </c>
    </row>
    <row r="19" spans="1:2" x14ac:dyDescent="0.3">
      <c r="A19" t="s">
        <v>34</v>
      </c>
      <c r="B19">
        <f>'NEWT - UK'!$I$10</f>
        <v>43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1310301.2599939611</v>
      </c>
    </row>
    <row r="29" spans="1:2" x14ac:dyDescent="0.3">
      <c r="A29" t="s">
        <v>37</v>
      </c>
      <c r="B29">
        <f>'NEWT - UK'!$G$19</f>
        <v>2519994.9153742311</v>
      </c>
    </row>
    <row r="30" spans="1:2" x14ac:dyDescent="0.3">
      <c r="A30" t="s">
        <v>38</v>
      </c>
      <c r="B30">
        <f>'NEWT - UK'!$G$22</f>
        <v>495521.04291106598</v>
      </c>
    </row>
    <row r="31" spans="1:2" x14ac:dyDescent="0.3">
      <c r="A31" t="s">
        <v>39</v>
      </c>
      <c r="B31">
        <f>'NEWT - UK'!$G$23</f>
        <v>5427014.0590700079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1989212.310794428</v>
      </c>
    </row>
    <row r="42" spans="1:2" x14ac:dyDescent="0.3">
      <c r="A42" t="s">
        <v>42</v>
      </c>
      <c r="B42">
        <f>'NEWT - UK'!$G$27</f>
        <v>7761921.3633755464</v>
      </c>
    </row>
    <row r="43" spans="1:2" x14ac:dyDescent="0.3">
      <c r="A43" t="s">
        <v>43</v>
      </c>
      <c r="B43">
        <f>'NEWT - UK'!$G$28</f>
        <v>524.54573283699995</v>
      </c>
    </row>
    <row r="44" spans="1:2" x14ac:dyDescent="0.3">
      <c r="A44" t="s">
        <v>44</v>
      </c>
      <c r="B44">
        <f>'NEWT - UK'!$G$29</f>
        <v>1173.057446455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2022-11-20T17:59:46Z</dcterms:created>
  <dcterms:modified xsi:type="dcterms:W3CDTF">2022-11-20T17:59:46Z</dcterms:modified>
</cp:coreProperties>
</file>