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13832F08-DFFD-4BC5-9ADC-9F43DE31BD3F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4" i="5"/>
  <c r="H14" i="5"/>
  <c r="K13" i="5"/>
  <c r="I13" i="5"/>
  <c r="J13" i="5" s="1"/>
  <c r="H13" i="5"/>
  <c r="G13" i="5"/>
  <c r="J10" i="5"/>
  <c r="H10" i="5"/>
  <c r="J9" i="5"/>
  <c r="K8" i="5"/>
  <c r="J8" i="5"/>
  <c r="I8" i="5"/>
  <c r="J15" i="5" s="1"/>
  <c r="G8" i="5"/>
  <c r="H15" i="5" s="1"/>
  <c r="J7" i="5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1" i="3" s="1"/>
  <c r="J22" i="2"/>
  <c r="J23" i="2" s="1"/>
  <c r="H22" i="2"/>
  <c r="H23" i="2" s="1"/>
  <c r="J19" i="2"/>
  <c r="H19" i="2"/>
  <c r="J18" i="2"/>
  <c r="J20" i="2" s="1"/>
  <c r="H18" i="2"/>
  <c r="H20" i="2" s="1"/>
  <c r="J14" i="2"/>
  <c r="H14" i="2"/>
  <c r="K13" i="2"/>
  <c r="J13" i="2"/>
  <c r="I13" i="2"/>
  <c r="G13" i="2"/>
  <c r="H13" i="2" s="1"/>
  <c r="J10" i="2"/>
  <c r="H10" i="2"/>
  <c r="K8" i="2"/>
  <c r="J8" i="2"/>
  <c r="I8" i="2"/>
  <c r="J15" i="2" s="1"/>
  <c r="H8" i="2"/>
  <c r="G8" i="2"/>
  <c r="B4" i="3" s="1"/>
  <c r="J7" i="2"/>
  <c r="H7" i="2"/>
  <c r="J5" i="2"/>
  <c r="J9" i="2" s="1"/>
  <c r="H5" i="2"/>
  <c r="H9" i="2" s="1"/>
  <c r="B17" i="3" l="1"/>
  <c r="H15" i="2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<sst xmlns="http://schemas.openxmlformats.org/spreadsheetml/2006/main" count="83" uniqueCount="46">
  <si>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18 August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</si>
  <si>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</si>
  <si>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</si>
  <si>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</si>
  <si>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</si>
  <si>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</si>
  <si>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</si>
  <si>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</si>
  <si>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</si>
  <si>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</si>
  <si>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</si>
  <si>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</si>
  <si>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</si>
  <si>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</si>
  <si>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</si>
  <si>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</si>
  <si>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</si>
  <si>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</si>
  <si>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</si>
  <si>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</si>
  <si>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</si>
  <si>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</si>
  <si>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</si>
  <si>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</si>
  <si>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</si>
  <si>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</si>
  <si>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</si>
  <si>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</si>
  <si>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</si>
  <si>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</si>
  <si>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</si>
  <si>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</si>
  <si>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</si>
  <si>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</si>
  <si>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</si>
  <si>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</si>
  <si>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</si>
  <si>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</si>
  <si>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</si>
  <si>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</si>
  <si>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</si>
  <si>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</si>
  <si>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</si>
  <si>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</si>
  <si>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</si>
  <si>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b/>
        <sz val="26"/>
        <rFont val="Calibri"/>
        <family val="2"/>
      </rPr>
      <t>SFTR Public Data</t>
    </r>
    <r>
      <rPr>
        <sz val="11"/>
        <rFont val="Calibri"/>
      </rPr>
      <t xml:space="preserve">
for week ending 18 August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</si>
</sst>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  <font>
      <b/>
      <sz val="2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9620148.6401903834</c:v>
                </c:pt>
                <c:pt idx="1">
                  <c:v>286621.36993842945</c:v>
                </c:pt>
                <c:pt idx="2">
                  <c:v>366874.72416624601</c:v>
                </c:pt>
                <c:pt idx="3">
                  <c:v>32.969738272000001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C94-4C62-8923-2FF0C69BA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315374</c:v>
                </c:pt>
                <c:pt idx="1">
                  <c:v>10601</c:v>
                </c:pt>
                <c:pt idx="2">
                  <c:v>679906</c:v>
                </c:pt>
                <c:pt idx="3">
                  <c:v>36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F1D-45F7-91F4-0E5FF1E64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996899.17466015299</c:v>
                </c:pt>
                <c:pt idx="1">
                  <c:v>2752131.2315944489</c:v>
                </c:pt>
                <c:pt idx="2">
                  <c:v>448816.59158697899</c:v>
                </c:pt>
                <c:pt idx="3">
                  <c:v>5708923.0122872302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E53-48CE-89C3-04DEBB251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1720073.97454887</c:v>
                </c:pt>
                <c:pt idx="1">
                  <c:v>8051727.5070486274</c:v>
                </c:pt>
                <c:pt idx="2">
                  <c:v>99345.54231787</c:v>
                </c:pt>
                <c:pt idx="3">
                  <c:v>35622.986213443997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303-4FA5-A9AF-4B6D46736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10273677.704033328</v>
      </c>
      <c r="H4" s="5"/>
      <c r="I4" s="1">
        <v>1005917</v>
      </c>
      <c r="J4" s="5"/>
      <c r="K4" s="3">
        <v>4497932.4205170851</v>
      </c>
    </row>
    <row r="5" spans="1:11">
      <c r="E5" s="6" t="s">
        <v>7</v>
      </c>
      <c r="F5" s="6"/>
      <c r="G5" s="2">
        <v>9906770.0101288129</v>
      </c>
      <c r="H5" s="4">
        <f>G5/G4</f>
        <v>0.96428662602872273</v>
      </c>
      <c r="I5">
        <v>325975</v>
      </c>
      <c r="J5" s="4">
        <f>I5/I4</f>
        <v>0.32405755146796406</v>
      </c>
      <c r="K5" s="2">
        <v>4215925.9460561499</v>
      </c>
    </row>
    <row r="6" spans="1:11">
      <c r="F6" t="s">
        <v>8</v>
      </c>
    </row>
    <row r="7" spans="1:11">
      <c r="F7" t="s">
        <v>9</v>
      </c>
      <c r="G7" s="2">
        <v>9620148.6401903834</v>
      </c>
      <c r="H7" s="4">
        <f>G7/G5</f>
        <v>0.97106813122285229</v>
      </c>
      <c r="I7">
        <v>315374</v>
      </c>
      <c r="J7" s="4">
        <f>I7/I5</f>
        <v>0.96747910115806424</v>
      </c>
      <c r="K7" s="2">
        <v>4197493.9522507014</v>
      </c>
    </row>
    <row r="8" spans="1:11">
      <c r="F8" t="s">
        <v>10</v>
      </c>
      <c r="G8" s="2">
        <f>G5-G7</f>
        <v>286621.36993842945</v>
      </c>
      <c r="H8" s="4">
        <f>1-H7</f>
        <v>2.8931868777147707E-2</v>
      </c>
      <c r="I8">
        <f>I5-I7</f>
        <v>10601</v>
      </c>
      <c r="J8" s="4">
        <f>1-J7</f>
        <v>3.2520898841935764E-2</v>
      </c>
      <c r="K8" s="2">
        <f>K5-K7</f>
        <v>18431.993805448525</v>
      </c>
    </row>
    <row r="9" spans="1:11">
      <c r="E9" s="6" t="s">
        <v>11</v>
      </c>
      <c r="F9" s="6"/>
      <c r="G9" s="2">
        <v>366874.72416624601</v>
      </c>
      <c r="H9" s="4">
        <f>1-H5-H10</f>
        <v>3.5710164824638478E-2</v>
      </c>
      <c r="I9">
        <v>679906</v>
      </c>
      <c r="J9" s="4">
        <f>1-J5-J10</f>
        <v>0.67590666029105784</v>
      </c>
      <c r="K9" s="2">
        <v>281888.967482145</v>
      </c>
    </row>
    <row r="10" spans="1:11">
      <c r="E10" s="6" t="s">
        <v>12</v>
      </c>
      <c r="F10" s="6"/>
      <c r="G10" s="2">
        <v>32.969738272000001</v>
      </c>
      <c r="H10" s="4">
        <f>G10/G4</f>
        <v>3.2091466387987291E-6</v>
      </c>
      <c r="I10">
        <v>36</v>
      </c>
      <c r="J10" s="4">
        <f>I10/I4</f>
        <v>3.578824097813239E-5</v>
      </c>
      <c r="K10" s="2">
        <v>117.50697879000001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2811071.1796456478</v>
      </c>
      <c r="H13" s="5">
        <f>G13/G5</f>
        <v>0.28375254263211636</v>
      </c>
      <c r="I13" s="1">
        <f>I14+I15</f>
        <v>100424</v>
      </c>
      <c r="J13" s="5">
        <f>I13/I5</f>
        <v>0.30807270496203698</v>
      </c>
      <c r="K13" s="3">
        <f>K14+K15</f>
        <v>46417.864194866001</v>
      </c>
    </row>
    <row r="14" spans="1:11">
      <c r="E14" s="6" t="s">
        <v>15</v>
      </c>
      <c r="F14" s="6"/>
      <c r="G14" s="2">
        <v>2713658.2164698979</v>
      </c>
      <c r="H14" s="4">
        <f>G14/G7</f>
        <v>0.28208069521223056</v>
      </c>
      <c r="I14">
        <v>94940</v>
      </c>
      <c r="J14" s="4">
        <f>I14/I7</f>
        <v>0.30103940083836966</v>
      </c>
      <c r="K14" s="2">
        <v>46080.594046785998</v>
      </c>
    </row>
    <row r="15" spans="1:11">
      <c r="E15" s="6" t="s">
        <v>16</v>
      </c>
      <c r="F15" s="6"/>
      <c r="G15" s="2">
        <v>97412.963175750003</v>
      </c>
      <c r="H15" s="4">
        <f>G15/G8</f>
        <v>0.33986636515161367</v>
      </c>
      <c r="I15">
        <v>5484</v>
      </c>
      <c r="J15" s="4">
        <f>I15/I8</f>
        <v>0.51730968776530517</v>
      </c>
      <c r="K15" s="2">
        <v>337.27014808000001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996899.17466015299</v>
      </c>
      <c r="H18" s="4">
        <f>G18/G5</f>
        <v>0.10062807288762231</v>
      </c>
      <c r="I18">
        <v>37525</v>
      </c>
      <c r="J18" s="4">
        <f>I18/I5</f>
        <v>0.11511618989186287</v>
      </c>
      <c r="K18" s="2">
        <v>24049.801257161002</v>
      </c>
    </row>
    <row r="19" spans="2:11">
      <c r="E19" s="6" t="s">
        <v>20</v>
      </c>
      <c r="F19" s="6"/>
      <c r="G19" s="2">
        <v>2752131.2315944489</v>
      </c>
      <c r="H19" s="4">
        <f>G19/G5</f>
        <v>0.27780308100224732</v>
      </c>
      <c r="I19">
        <v>94087</v>
      </c>
      <c r="J19" s="4">
        <f>I19/I5</f>
        <v>0.28863256384692076</v>
      </c>
      <c r="K19" s="2">
        <v>3185589.2983860169</v>
      </c>
    </row>
    <row r="20" spans="2:11">
      <c r="E20" s="6" t="s">
        <v>21</v>
      </c>
      <c r="F20" s="6"/>
      <c r="G20" s="2">
        <v>6157739.6038742093</v>
      </c>
      <c r="H20" s="4">
        <f>1-H18-H19</f>
        <v>0.6215688461101303</v>
      </c>
      <c r="I20">
        <v>194363</v>
      </c>
      <c r="J20" s="4">
        <f>1-J18-J19</f>
        <v>0.59625124626121639</v>
      </c>
      <c r="K20" s="2">
        <v>1006286.846412972</v>
      </c>
    </row>
    <row r="21" spans="2:11">
      <c r="F21" t="s">
        <v>22</v>
      </c>
    </row>
    <row r="22" spans="2:11">
      <c r="F22" t="s">
        <v>23</v>
      </c>
      <c r="G22" s="2">
        <v>448816.59158697899</v>
      </c>
      <c r="H22" s="4">
        <f>G22/G20</f>
        <v>7.2886581839966255E-2</v>
      </c>
      <c r="I22">
        <v>23761</v>
      </c>
      <c r="J22" s="4">
        <f>I22/I20</f>
        <v>0.1222506341227497</v>
      </c>
      <c r="K22" s="2">
        <v>2109.9848558949998</v>
      </c>
    </row>
    <row r="23" spans="2:11">
      <c r="F23" t="s">
        <v>24</v>
      </c>
      <c r="G23" s="2">
        <f>G20-G22</f>
        <v>5708923.0122872302</v>
      </c>
      <c r="H23" s="4">
        <f>1-H22</f>
        <v>0.92711341816003379</v>
      </c>
      <c r="I23">
        <f>I20-I22</f>
        <v>170602</v>
      </c>
      <c r="J23" s="4">
        <f>1-J22</f>
        <v>0.87774936587725028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1720073.97454887</v>
      </c>
      <c r="H26" s="4">
        <f>G26/G5</f>
        <v>0.17362611353551596</v>
      </c>
      <c r="I26">
        <v>60576</v>
      </c>
      <c r="J26" s="4">
        <f>I26/I5</f>
        <v>0.18583020170258455</v>
      </c>
      <c r="K26" s="2">
        <v>3254026.041701362</v>
      </c>
    </row>
    <row r="27" spans="2:11">
      <c r="E27" s="6" t="s">
        <v>27</v>
      </c>
      <c r="F27" s="6"/>
      <c r="G27" s="2">
        <v>8051727.5070486274</v>
      </c>
      <c r="H27" s="4">
        <f>G27/G5</f>
        <v>0.81275001830227556</v>
      </c>
      <c r="I27">
        <v>261896</v>
      </c>
      <c r="J27" s="4">
        <f>I27/I5</f>
        <v>0.80342357542756349</v>
      </c>
      <c r="K27" s="2">
        <v>961899.90435478801</v>
      </c>
    </row>
    <row r="28" spans="2:11">
      <c r="E28" s="6" t="s">
        <v>28</v>
      </c>
      <c r="F28" s="6"/>
      <c r="G28" s="2">
        <v>99345.54231787</v>
      </c>
      <c r="H28" s="4">
        <f>G28/G5</f>
        <v>1.0028045691612685E-2</v>
      </c>
      <c r="I28">
        <v>2950</v>
      </c>
      <c r="J28" s="4">
        <f>I28/I5</f>
        <v>9.0497737556561094E-3</v>
      </c>
      <c r="K28" s="2">
        <v>0</v>
      </c>
    </row>
    <row r="29" spans="2:11">
      <c r="E29" s="6" t="s">
        <v>29</v>
      </c>
      <c r="F29" s="6"/>
      <c r="G29" s="2">
        <v>35622.986213443997</v>
      </c>
      <c r="H29" s="4">
        <f>G29/G5</f>
        <v>3.5958224705956213E-3</v>
      </c>
      <c r="I29">
        <v>553</v>
      </c>
      <c r="J29" s="4">
        <f>I29/I5</f>
        <v>1.6964491141958739E-3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11319103.780790357</v>
      </c>
      <c r="H4" s="5"/>
      <c r="I4" s="1">
        <v>3977684</v>
      </c>
      <c r="J4" s="5"/>
      <c r="K4" s="3">
        <v>458339424.66617382</v>
      </c>
    </row>
    <row r="5" spans="1:11">
      <c r="E5" s="6" t="s">
        <v>7</v>
      </c>
      <c r="F5" s="6"/>
      <c r="G5" s="2">
        <v>9334015.7224759776</v>
      </c>
      <c r="H5" s="4">
        <f>G5/G4</f>
        <v>0.82462497943668733</v>
      </c>
      <c r="I5">
        <v>453737</v>
      </c>
      <c r="J5" s="4">
        <f>I5/I4</f>
        <v>0.11407065015722717</v>
      </c>
      <c r="K5" s="2">
        <v>119540196.60664608</v>
      </c>
    </row>
    <row r="6" spans="1:11">
      <c r="F6" t="s">
        <v>8</v>
      </c>
    </row>
    <row r="7" spans="1:11">
      <c r="F7" t="s">
        <v>9</v>
      </c>
      <c r="G7" s="2">
        <v>8936155.7582981363</v>
      </c>
      <c r="H7" s="4">
        <f>G7/G5</f>
        <v>0.95737526312283694</v>
      </c>
      <c r="I7">
        <v>440975</v>
      </c>
      <c r="J7" s="4">
        <f>I7/I5</f>
        <v>0.97187357433931987</v>
      </c>
      <c r="K7" s="2">
        <v>119330147.43336105</v>
      </c>
    </row>
    <row r="8" spans="1:11">
      <c r="F8" t="s">
        <v>10</v>
      </c>
      <c r="G8" s="2">
        <f>G5-G7</f>
        <v>397859.96417784132</v>
      </c>
      <c r="H8" s="4">
        <f>1-H7</f>
        <v>4.2624736877163061E-2</v>
      </c>
      <c r="I8">
        <f>I5-I7</f>
        <v>12762</v>
      </c>
      <c r="J8" s="4">
        <f>1-J7</f>
        <v>2.8126425660680132E-2</v>
      </c>
      <c r="K8" s="2">
        <f>K5-K7</f>
        <v>210049.17328502238</v>
      </c>
    </row>
    <row r="9" spans="1:11">
      <c r="E9" s="6" t="s">
        <v>11</v>
      </c>
      <c r="F9" s="6"/>
      <c r="G9" s="2">
        <v>1747589.2203588891</v>
      </c>
      <c r="H9" s="4">
        <f>1-H5-H10</f>
        <v>0.15439289666419725</v>
      </c>
      <c r="I9">
        <v>3503464</v>
      </c>
      <c r="J9" s="4">
        <f>1-J5-J10</f>
        <v>0.88077987089974974</v>
      </c>
      <c r="K9" s="2">
        <v>335206947.71522945</v>
      </c>
    </row>
    <row r="10" spans="1:11">
      <c r="E10" s="6" t="s">
        <v>12</v>
      </c>
      <c r="F10" s="6"/>
      <c r="G10" s="2">
        <v>237498.837955489</v>
      </c>
      <c r="H10" s="4">
        <f>G10/G4</f>
        <v>2.0982123899115416E-2</v>
      </c>
      <c r="I10">
        <v>20483</v>
      </c>
      <c r="J10" s="4">
        <f>I10/I4</f>
        <v>5.1494789430231256E-3</v>
      </c>
      <c r="K10" s="2">
        <v>3592280.3442983301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1745661.544777734</v>
      </c>
      <c r="H13" s="5">
        <f>G13/G5</f>
        <v>0.18702149178667474</v>
      </c>
      <c r="I13" s="1">
        <f>I14+I15</f>
        <v>54237</v>
      </c>
      <c r="J13" s="5">
        <f>I13/I5</f>
        <v>0.11953400317805249</v>
      </c>
      <c r="K13" s="3">
        <f>K14+K15</f>
        <v>1678419.2311626328</v>
      </c>
    </row>
    <row r="14" spans="1:11">
      <c r="E14" s="6" t="s">
        <v>15</v>
      </c>
      <c r="F14" s="6"/>
      <c r="G14" s="2">
        <v>1679391.7624070339</v>
      </c>
      <c r="H14" s="4">
        <f>G14/G7</f>
        <v>0.18793223930184372</v>
      </c>
      <c r="I14">
        <v>50733</v>
      </c>
      <c r="J14" s="4">
        <f>I14/I7</f>
        <v>0.11504733828448324</v>
      </c>
      <c r="K14" s="2">
        <v>1678208.5913172059</v>
      </c>
    </row>
    <row r="15" spans="1:11">
      <c r="E15" s="6" t="s">
        <v>16</v>
      </c>
      <c r="F15" s="6"/>
      <c r="G15" s="2">
        <v>66269.782370700006</v>
      </c>
      <c r="H15" s="4">
        <f>G15/G8</f>
        <v>0.16656559678640537</v>
      </c>
      <c r="I15">
        <v>3504</v>
      </c>
      <c r="J15" s="4">
        <f>I15/I8</f>
        <v>0.27456511518570759</v>
      </c>
      <c r="K15" s="2">
        <v>210.63984542700001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818432.31089083501</v>
      </c>
      <c r="H18" s="4">
        <f>G18/G5</f>
        <v>8.7682765406113375E-2</v>
      </c>
      <c r="I18">
        <v>28058</v>
      </c>
      <c r="J18" s="4">
        <f>I18/I5</f>
        <v>6.1837584327484867E-2</v>
      </c>
      <c r="K18" s="2">
        <v>1211240.0367164069</v>
      </c>
    </row>
    <row r="19" spans="2:11">
      <c r="E19" s="6" t="s">
        <v>20</v>
      </c>
      <c r="F19" s="6"/>
      <c r="G19" s="2">
        <v>2453645.8174431678</v>
      </c>
      <c r="H19" s="4">
        <f>G19/G5</f>
        <v>0.26287140394834307</v>
      </c>
      <c r="I19">
        <v>93062</v>
      </c>
      <c r="J19" s="4">
        <f>I19/I5</f>
        <v>0.20510119298183749</v>
      </c>
      <c r="K19" s="2">
        <v>2975719.6964722429</v>
      </c>
    </row>
    <row r="20" spans="2:11">
      <c r="E20" s="6" t="s">
        <v>21</v>
      </c>
      <c r="F20" s="6"/>
      <c r="G20" s="2">
        <v>6049554.680374654</v>
      </c>
      <c r="H20" s="4">
        <f>1-H18-H19</f>
        <v>0.64944583064554351</v>
      </c>
      <c r="I20">
        <v>331669</v>
      </c>
      <c r="J20" s="4">
        <f>1-J18-J19</f>
        <v>0.73306122269067764</v>
      </c>
      <c r="K20" s="2">
        <v>114759779.61837131</v>
      </c>
    </row>
    <row r="21" spans="2:11">
      <c r="F21" t="s">
        <v>22</v>
      </c>
    </row>
    <row r="22" spans="2:11">
      <c r="F22" t="s">
        <v>23</v>
      </c>
      <c r="G22" s="2">
        <v>879952.42756007402</v>
      </c>
      <c r="H22" s="4">
        <f>G22/G20</f>
        <v>0.14545738885784859</v>
      </c>
      <c r="I22">
        <v>101766</v>
      </c>
      <c r="J22" s="4">
        <f>I22/I20</f>
        <v>0.30683000220098955</v>
      </c>
      <c r="K22" s="2">
        <v>706776.69942515297</v>
      </c>
    </row>
    <row r="23" spans="2:11">
      <c r="F23" t="s">
        <v>24</v>
      </c>
      <c r="G23" s="2">
        <f>G20-G22</f>
        <v>5169602.2528145798</v>
      </c>
      <c r="H23" s="4">
        <f>1-H22</f>
        <v>0.85454261114215146</v>
      </c>
      <c r="I23">
        <f>I20-I22</f>
        <v>229903</v>
      </c>
      <c r="J23" s="4">
        <f>1-J22</f>
        <v>0.69316999779901045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1260372.2154674709</v>
      </c>
      <c r="H26" s="4">
        <f>G26/G5</f>
        <v>0.13503000776316881</v>
      </c>
      <c r="I26">
        <v>52856</v>
      </c>
      <c r="J26" s="4">
        <f>I26/I5</f>
        <v>0.11649038980731129</v>
      </c>
      <c r="K26" s="2">
        <v>112732937.30398844</v>
      </c>
    </row>
    <row r="27" spans="2:11">
      <c r="E27" s="6" t="s">
        <v>27</v>
      </c>
      <c r="F27" s="6"/>
      <c r="G27" s="2">
        <v>7824624.8357620267</v>
      </c>
      <c r="H27" s="4">
        <f>G27/G5</f>
        <v>0.83829137087487526</v>
      </c>
      <c r="I27">
        <v>394196</v>
      </c>
      <c r="J27" s="4">
        <f>I27/I5</f>
        <v>0.86877640571520509</v>
      </c>
      <c r="K27" s="2">
        <v>6724120.2942211749</v>
      </c>
    </row>
    <row r="28" spans="2:11">
      <c r="E28" s="6" t="s">
        <v>28</v>
      </c>
      <c r="F28" s="6"/>
      <c r="G28" s="2">
        <v>79367.326792218999</v>
      </c>
      <c r="H28" s="4">
        <f>G28/G5</f>
        <v>8.5030204739322754E-3</v>
      </c>
      <c r="I28">
        <v>2338</v>
      </c>
      <c r="J28" s="4">
        <f>I28/I5</f>
        <v>5.1527647073084191E-3</v>
      </c>
      <c r="K28" s="2">
        <v>800.05772284099999</v>
      </c>
    </row>
    <row r="29" spans="2:11">
      <c r="E29" s="6" t="s">
        <v>29</v>
      </c>
      <c r="F29" s="6"/>
      <c r="G29" s="2">
        <v>121410.35444014199</v>
      </c>
      <c r="H29" s="4">
        <f>G29/G5</f>
        <v>1.3007301257034545E-2</v>
      </c>
      <c r="I29">
        <v>2166</v>
      </c>
      <c r="J29" s="4">
        <f>I29/I5</f>
        <v>4.7736904858982189E-3</v>
      </c>
      <c r="K29" s="2">
        <v>1904.124119415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I2" sqref="I2"/>
    </sheetView>
  </sheetViews>
  <sheetFormatPr defaultRowHeight="30" customHeight="1"/>
  <cols>
    <col min="5" max="5" width="61.28515625" customWidth="1"/>
  </cols>
  <sheetData>
    <row r="1" spans="1:5" ht="81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UK'!$G$7</f>
        <v>9620148.6401903834</v>
      </c>
    </row>
    <row r="4" spans="1:5">
      <c r="A4" t="s">
        <v>32</v>
      </c>
      <c r="B4">
        <f>'NEWT - UK'!$G$8</f>
        <v>286621.36993842945</v>
      </c>
    </row>
    <row r="5" spans="1:5">
      <c r="A5" t="s">
        <v>33</v>
      </c>
      <c r="B5">
        <f>'NEWT - UK'!$G$9</f>
        <v>366874.72416624601</v>
      </c>
    </row>
    <row r="6" spans="1:5">
      <c r="A6" t="s">
        <v>34</v>
      </c>
      <c r="B6">
        <f>'NEWT - UK'!$G$10</f>
        <v>32.969738272000001</v>
      </c>
    </row>
    <row r="15" spans="1:5">
      <c r="A15" t="s">
        <v>35</v>
      </c>
    </row>
    <row r="16" spans="1:5">
      <c r="A16" t="s">
        <v>31</v>
      </c>
      <c r="B16">
        <f>'NEWT - UK'!$I$7</f>
        <v>315374</v>
      </c>
    </row>
    <row r="17" spans="1:2">
      <c r="A17" t="s">
        <v>32</v>
      </c>
      <c r="B17">
        <f>'NEWT - UK'!$I$8</f>
        <v>10601</v>
      </c>
    </row>
    <row r="18" spans="1:2">
      <c r="A18" t="s">
        <v>33</v>
      </c>
      <c r="B18">
        <f>'NEWT - UK'!$I$9</f>
        <v>679906</v>
      </c>
    </row>
    <row r="19" spans="1:2">
      <c r="A19" t="s">
        <v>34</v>
      </c>
      <c r="B19">
        <f>'NEWT - UK'!$I$10</f>
        <v>36</v>
      </c>
    </row>
    <row r="27" spans="1:2">
      <c r="A27" t="s">
        <v>18</v>
      </c>
    </row>
    <row r="28" spans="1:2">
      <c r="A28" t="s">
        <v>36</v>
      </c>
      <c r="B28">
        <f>'NEWT - UK'!$G$18</f>
        <v>996899.17466015299</v>
      </c>
    </row>
    <row r="29" spans="1:2">
      <c r="A29" t="s">
        <v>37</v>
      </c>
      <c r="B29">
        <f>'NEWT - UK'!$G$19</f>
        <v>2752131.2315944489</v>
      </c>
    </row>
    <row r="30" spans="1:2">
      <c r="A30" t="s">
        <v>38</v>
      </c>
      <c r="B30">
        <f>'NEWT - UK'!$G$22</f>
        <v>448816.59158697899</v>
      </c>
    </row>
    <row r="31" spans="1:2">
      <c r="A31" t="s">
        <v>39</v>
      </c>
      <c r="B31">
        <f>'NEWT - UK'!$G$23</f>
        <v>5708923.0122872302</v>
      </c>
    </row>
    <row r="40" spans="1:2">
      <c r="A40" t="s">
        <v>40</v>
      </c>
    </row>
    <row r="41" spans="1:2">
      <c r="A41" t="s">
        <v>41</v>
      </c>
      <c r="B41">
        <f>'NEWT - UK'!$G$26</f>
        <v>1720073.97454887</v>
      </c>
    </row>
    <row r="42" spans="1:2">
      <c r="A42" t="s">
        <v>42</v>
      </c>
      <c r="B42">
        <f>'NEWT - UK'!$G$27</f>
        <v>8051727.5070486274</v>
      </c>
    </row>
    <row r="43" spans="1:2">
      <c r="A43" t="s">
        <v>43</v>
      </c>
      <c r="B43">
        <f>'NEWT - UK'!$G$28</f>
        <v>99345.54231787</v>
      </c>
    </row>
    <row r="44" spans="1:2">
      <c r="A44" t="s">
        <v>44</v>
      </c>
      <c r="B44">
        <f>'NEWT - UK'!$G$29</f>
        <v>35622.986213443997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2023-09-06T12:28:35Z</dcterms:created>
  <dcterms:modified xsi:type="dcterms:W3CDTF">2023-09-06T12:28:35Z</dcterms:modified>
</cp:coreProperties>
</file>