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C9F3AFA-297D-4801-9465-9E96776795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H19" i="5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H9" i="5"/>
  <c r="K8" i="5"/>
  <c r="I8" i="5"/>
  <c r="J15" i="5" s="1"/>
  <c r="H8" i="5"/>
  <c r="G8" i="5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H20" i="2"/>
  <c r="J19" i="2"/>
  <c r="H19" i="2"/>
  <c r="J18" i="2"/>
  <c r="J20" i="2" s="1"/>
  <c r="H18" i="2"/>
  <c r="J15" i="2"/>
  <c r="H15" i="2"/>
  <c r="J14" i="2"/>
  <c r="H14" i="2"/>
  <c r="K13" i="2"/>
  <c r="I13" i="2"/>
  <c r="J13" i="2" s="1"/>
  <c r="H13" i="2"/>
  <c r="G13" i="2"/>
  <c r="J10" i="2"/>
  <c r="J9" i="2" s="1"/>
  <c r="H10" i="2"/>
  <c r="K8" i="2"/>
  <c r="J8" i="2"/>
  <c r="I8" i="2"/>
  <c r="B16" i="3" s="1"/>
  <c r="G8" i="2"/>
  <c r="B3" i="3" s="1"/>
  <c r="J7" i="2"/>
  <c r="H7" i="2"/>
  <c r="H8" i="2" s="1"/>
  <c r="J5" i="2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<sst xmlns="http://schemas.openxmlformats.org/spreadsheetml/2006/main" count="82" uniqueCount="45">
  <si>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November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</si>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</sst>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8930764.7992811557</c:v>
                </c:pt>
                <c:pt idx="1">
                  <c:v>279064.91228691116</c:v>
                </c:pt>
                <c:pt idx="2">
                  <c:v>579513.703393106</c:v>
                </c:pt>
                <c:pt idx="3">
                  <c:v>4715.8629315600001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855-4B81-89FD-D3534B84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279679</c:v>
                </c:pt>
                <c:pt idx="1">
                  <c:v>10983</c:v>
                </c:pt>
                <c:pt idx="2">
                  <c:v>624428</c:v>
                </c:pt>
                <c:pt idx="3">
                  <c:v>230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C9-488C-A4C7-6424B3314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1157061.572089989</c:v>
                </c:pt>
                <c:pt idx="1">
                  <c:v>2628275.5271737841</c:v>
                </c:pt>
                <c:pt idx="2">
                  <c:v>429209.93614547298</c:v>
                </c:pt>
                <c:pt idx="3">
                  <c:v>4995282.6761588193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E74-475F-BFDF-A4DC5AA6E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1847174.7455543589</c:v>
                </c:pt>
                <c:pt idx="1">
                  <c:v>7360264.9257447887</c:v>
                </c:pt>
                <c:pt idx="2">
                  <c:v>885.79576411300002</c:v>
                </c:pt>
                <c:pt idx="3">
                  <c:v>1504.2445048049999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B0C-48DB-9800-EFC3B7507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9794059.2778927311</v>
      </c>
      <c r="H4" s="5"/>
      <c r="I4" s="1">
        <v>915320</v>
      </c>
      <c r="J4" s="5"/>
      <c r="K4" s="3">
        <v>1375151.6617470931</v>
      </c>
    </row>
    <row r="5" spans="1:11">
      <c r="E5" s="6" t="s">
        <v>7</v>
      </c>
      <c r="F5" s="6"/>
      <c r="G5" s="2">
        <v>9209829.7115680669</v>
      </c>
      <c r="H5" s="4">
        <f>G5/G4</f>
        <v>0.9403485776685675</v>
      </c>
      <c r="I5">
        <v>290662</v>
      </c>
      <c r="J5" s="4">
        <f>I5/I4</f>
        <v>0.31755233142507538</v>
      </c>
      <c r="K5" s="2">
        <v>1029109.535469368</v>
      </c>
    </row>
    <row r="6" spans="1:11">
      <c r="F6" t="s">
        <v>8</v>
      </c>
    </row>
    <row r="7" spans="1:11">
      <c r="F7" t="s">
        <v>9</v>
      </c>
      <c r="G7" s="2">
        <v>8930764.7992811557</v>
      </c>
      <c r="H7" s="4">
        <f>G7/G5</f>
        <v>0.96969923212191533</v>
      </c>
      <c r="I7">
        <v>279679</v>
      </c>
      <c r="J7" s="4">
        <f>I7/I5</f>
        <v>0.96221384288279854</v>
      </c>
      <c r="K7" s="2">
        <v>1006269.336289396</v>
      </c>
    </row>
    <row r="8" spans="1:11">
      <c r="F8" t="s">
        <v>10</v>
      </c>
      <c r="G8" s="2">
        <f>G5-G7</f>
        <v>279064.91228691116</v>
      </c>
      <c r="H8" s="4">
        <f>1-H7</f>
        <v>3.0300767878084667E-2</v>
      </c>
      <c r="I8">
        <f>I5-I7</f>
        <v>10983</v>
      </c>
      <c r="J8" s="4">
        <f>1-J7</f>
        <v>3.7786157117201458E-2</v>
      </c>
      <c r="K8" s="2">
        <f>K5-K7</f>
        <v>22840.19917997194</v>
      </c>
    </row>
    <row r="9" spans="1:11">
      <c r="E9" s="6" t="s">
        <v>11</v>
      </c>
      <c r="F9" s="6"/>
      <c r="G9" s="2">
        <v>579513.703393106</v>
      </c>
      <c r="H9" s="4">
        <f>1-H5-H10</f>
        <v>5.9169919943326203E-2</v>
      </c>
      <c r="I9">
        <v>624428</v>
      </c>
      <c r="J9" s="4">
        <f>1-J5-J10</f>
        <v>0.68219639033343527</v>
      </c>
      <c r="K9" s="2">
        <v>304936.56272108102</v>
      </c>
    </row>
    <row r="10" spans="1:11">
      <c r="E10" s="6" t="s">
        <v>12</v>
      </c>
      <c r="F10" s="6"/>
      <c r="G10" s="2">
        <v>4715.8629315600001</v>
      </c>
      <c r="H10" s="4">
        <f>G10/G4</f>
        <v>4.8150238810629859E-4</v>
      </c>
      <c r="I10">
        <v>230</v>
      </c>
      <c r="J10" s="4">
        <f>I10/I4</f>
        <v>2.5127824148931521E-4</v>
      </c>
      <c r="K10" s="2">
        <v>41105.563556644003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2601905.9699841603</v>
      </c>
      <c r="H13" s="5">
        <f>G13/G5</f>
        <v>0.28251401507630691</v>
      </c>
      <c r="I13" s="1">
        <f>I14+I15</f>
        <v>89615</v>
      </c>
      <c r="J13" s="5">
        <f>I13/I5</f>
        <v>0.30831343622489354</v>
      </c>
      <c r="K13" s="3">
        <f>K14+K15</f>
        <v>72684.094503657994</v>
      </c>
    </row>
    <row r="14" spans="1:11">
      <c r="E14" s="6" t="s">
        <v>15</v>
      </c>
      <c r="F14" s="6"/>
      <c r="G14" s="2">
        <v>2499995.5865607802</v>
      </c>
      <c r="H14" s="4">
        <f>G14/G7</f>
        <v>0.27993073860393308</v>
      </c>
      <c r="I14">
        <v>84702</v>
      </c>
      <c r="J14" s="4">
        <f>I14/I7</f>
        <v>0.30285434372977593</v>
      </c>
      <c r="K14" s="2">
        <v>70342.821784807995</v>
      </c>
    </row>
    <row r="15" spans="1:11">
      <c r="E15" s="6" t="s">
        <v>16</v>
      </c>
      <c r="F15" s="6"/>
      <c r="G15" s="2">
        <v>101910.38342338</v>
      </c>
      <c r="H15" s="4">
        <f>G15/G8</f>
        <v>0.3651852272943733</v>
      </c>
      <c r="I15">
        <v>4913</v>
      </c>
      <c r="J15" s="4">
        <f>I15/I8</f>
        <v>0.44732768824547026</v>
      </c>
      <c r="K15" s="2">
        <v>2341.2727188499998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1157061.572089989</v>
      </c>
      <c r="H18" s="4">
        <f>G18/G5</f>
        <v>0.12563332964090032</v>
      </c>
      <c r="I18">
        <v>38753</v>
      </c>
      <c r="J18" s="4">
        <f>I18/I5</f>
        <v>0.13332668185039667</v>
      </c>
      <c r="K18" s="2">
        <v>179423.11262680899</v>
      </c>
    </row>
    <row r="19" spans="2:11">
      <c r="E19" s="6" t="s">
        <v>20</v>
      </c>
      <c r="F19" s="6"/>
      <c r="G19" s="2">
        <v>2628275.5271737841</v>
      </c>
      <c r="H19" s="4">
        <f>G19/G5</f>
        <v>0.28537721211853911</v>
      </c>
      <c r="I19">
        <v>89416</v>
      </c>
      <c r="J19" s="4">
        <f>I19/I5</f>
        <v>0.30762879220537942</v>
      </c>
      <c r="K19" s="2">
        <v>59269.478512321999</v>
      </c>
    </row>
    <row r="20" spans="2:11">
      <c r="E20" s="6" t="s">
        <v>21</v>
      </c>
      <c r="F20" s="6"/>
      <c r="G20" s="2">
        <v>5424492.6123042926</v>
      </c>
      <c r="H20" s="4">
        <f>1-H18-H19</f>
        <v>0.58898945824056059</v>
      </c>
      <c r="I20">
        <v>162493</v>
      </c>
      <c r="J20" s="4">
        <f>1-J18-J19</f>
        <v>0.55904452594422394</v>
      </c>
      <c r="K20" s="2">
        <v>790416.94433023699</v>
      </c>
    </row>
    <row r="21" spans="2:11">
      <c r="F21" t="s">
        <v>22</v>
      </c>
    </row>
    <row r="22" spans="2:11">
      <c r="F22" t="s">
        <v>23</v>
      </c>
      <c r="G22" s="2">
        <v>429209.93614547298</v>
      </c>
      <c r="H22" s="4">
        <f>G22/G20</f>
        <v>7.9124439246521003E-2</v>
      </c>
      <c r="I22">
        <v>21854</v>
      </c>
      <c r="J22" s="4">
        <f>I22/I20</f>
        <v>0.13449194734542411</v>
      </c>
      <c r="K22" s="2">
        <v>19945.61566589</v>
      </c>
    </row>
    <row r="23" spans="2:11">
      <c r="F23" t="s">
        <v>24</v>
      </c>
      <c r="G23" s="2">
        <f>G20-G22</f>
        <v>4995282.6761588193</v>
      </c>
      <c r="H23" s="4">
        <f>1-H22</f>
        <v>0.92087556075347898</v>
      </c>
      <c r="I23">
        <f>I20-I22</f>
        <v>140639</v>
      </c>
      <c r="J23" s="4">
        <f>1-J22</f>
        <v>0.86550805265457587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1847174.7455543589</v>
      </c>
      <c r="H26" s="4">
        <f>G26/G5</f>
        <v>0.2005655699837971</v>
      </c>
      <c r="I26">
        <v>56216</v>
      </c>
      <c r="J26" s="4">
        <f>I26/I5</f>
        <v>0.19340677487941321</v>
      </c>
      <c r="K26" s="2">
        <v>223745.03320400399</v>
      </c>
    </row>
    <row r="27" spans="2:11">
      <c r="E27" s="6" t="s">
        <v>27</v>
      </c>
      <c r="F27" s="6"/>
      <c r="G27" s="2">
        <v>7360264.9257447887</v>
      </c>
      <c r="H27" s="4">
        <f>G27/G5</f>
        <v>0.79917492030280213</v>
      </c>
      <c r="I27">
        <v>234376</v>
      </c>
      <c r="J27" s="4">
        <f>I27/I5</f>
        <v>0.80635239556598381</v>
      </c>
      <c r="K27" s="2">
        <v>805364.50226536405</v>
      </c>
    </row>
    <row r="28" spans="2:11">
      <c r="E28" s="6" t="s">
        <v>28</v>
      </c>
      <c r="F28" s="6"/>
      <c r="G28" s="2">
        <v>885.79576411300002</v>
      </c>
      <c r="H28" s="4">
        <f>G28/G5</f>
        <v>9.617938570573031E-5</v>
      </c>
      <c r="I28">
        <v>17</v>
      </c>
      <c r="J28" s="4">
        <f>I28/I5</f>
        <v>5.8487177546428498E-5</v>
      </c>
      <c r="K28" s="2">
        <v>0</v>
      </c>
    </row>
    <row r="29" spans="2:11">
      <c r="E29" s="6" t="s">
        <v>29</v>
      </c>
      <c r="F29" s="6"/>
      <c r="G29" s="2">
        <v>1504.2445048049999</v>
      </c>
      <c r="H29" s="4">
        <f>G29/G5</f>
        <v>1.6333032769493921E-4</v>
      </c>
      <c r="I29">
        <v>53</v>
      </c>
      <c r="J29" s="4">
        <f>I29/I5</f>
        <v>1.8234237705651237E-4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11736772.404100811</v>
      </c>
      <c r="H4" s="5"/>
      <c r="I4" s="1">
        <v>4688619</v>
      </c>
      <c r="J4" s="5"/>
      <c r="K4" s="3">
        <v>491915948.15079761</v>
      </c>
    </row>
    <row r="5" spans="1:11">
      <c r="E5" s="6" t="s">
        <v>7</v>
      </c>
      <c r="F5" s="6"/>
      <c r="G5" s="2">
        <v>9442437.5145267602</v>
      </c>
      <c r="H5" s="4">
        <f>G5/G4</f>
        <v>0.80451739110384268</v>
      </c>
      <c r="I5">
        <v>442976</v>
      </c>
      <c r="J5" s="4">
        <f>I5/I4</f>
        <v>9.4478992641543275E-2</v>
      </c>
      <c r="K5" s="2">
        <v>10057132.469826937</v>
      </c>
    </row>
    <row r="6" spans="1:11">
      <c r="F6" t="s">
        <v>8</v>
      </c>
    </row>
    <row r="7" spans="1:11">
      <c r="F7" t="s">
        <v>9</v>
      </c>
      <c r="G7" s="2">
        <v>9033469.20873552</v>
      </c>
      <c r="H7" s="4">
        <f>G7/G5</f>
        <v>0.95668826982841437</v>
      </c>
      <c r="I7">
        <v>425667</v>
      </c>
      <c r="J7" s="4">
        <f>I7/I5</f>
        <v>0.96092564834212235</v>
      </c>
      <c r="K7" s="2">
        <v>9860706.1042461321</v>
      </c>
    </row>
    <row r="8" spans="1:11">
      <c r="F8" t="s">
        <v>10</v>
      </c>
      <c r="G8" s="2">
        <f>G5-G7</f>
        <v>408968.30579124019</v>
      </c>
      <c r="H8" s="4">
        <f>1-H7</f>
        <v>4.3311730171585627E-2</v>
      </c>
      <c r="I8">
        <f>I5-I7</f>
        <v>17309</v>
      </c>
      <c r="J8" s="4">
        <f>1-J7</f>
        <v>3.9074351657877648E-2</v>
      </c>
      <c r="K8" s="2">
        <f>K5-K7</f>
        <v>196426.36558080465</v>
      </c>
    </row>
    <row r="9" spans="1:11">
      <c r="E9" s="6" t="s">
        <v>11</v>
      </c>
      <c r="F9" s="6"/>
      <c r="G9" s="2">
        <v>2055359.6607834781</v>
      </c>
      <c r="H9" s="4">
        <f>1-H5-H10</f>
        <v>0.17512136982952309</v>
      </c>
      <c r="I9">
        <v>4225920</v>
      </c>
      <c r="J9" s="4">
        <f>1-J5-J10</f>
        <v>0.90131443821730883</v>
      </c>
      <c r="K9" s="2">
        <v>477836178.0896436</v>
      </c>
    </row>
    <row r="10" spans="1:11">
      <c r="E10" s="6" t="s">
        <v>12</v>
      </c>
      <c r="F10" s="6"/>
      <c r="G10" s="2">
        <v>238975.228790572</v>
      </c>
      <c r="H10" s="4">
        <f>G10/G4</f>
        <v>2.0361239066634233E-2</v>
      </c>
      <c r="I10">
        <v>19723</v>
      </c>
      <c r="J10" s="4">
        <f>I10/I4</f>
        <v>4.2065691411479582E-3</v>
      </c>
      <c r="K10" s="2">
        <v>4022637.5913271038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1725581.8013307978</v>
      </c>
      <c r="H13" s="5">
        <f>G13/G5</f>
        <v>0.18274749487895142</v>
      </c>
      <c r="I13" s="1">
        <f>I14+I15</f>
        <v>50601</v>
      </c>
      <c r="J13" s="5">
        <f>I13/I5</f>
        <v>0.11422966481254064</v>
      </c>
      <c r="K13" s="3">
        <f>K14+K15</f>
        <v>2112354.7255145973</v>
      </c>
    </row>
    <row r="14" spans="1:11">
      <c r="E14" s="6" t="s">
        <v>15</v>
      </c>
      <c r="F14" s="6"/>
      <c r="G14" s="2">
        <v>1654173.9264439179</v>
      </c>
      <c r="H14" s="4">
        <f>G14/G7</f>
        <v>0.1831161304943956</v>
      </c>
      <c r="I14">
        <v>47381</v>
      </c>
      <c r="J14" s="4">
        <f>I14/I7</f>
        <v>0.11131001463585385</v>
      </c>
      <c r="K14" s="2">
        <v>2111628.1866262211</v>
      </c>
    </row>
    <row r="15" spans="1:11">
      <c r="E15" s="6" t="s">
        <v>16</v>
      </c>
      <c r="F15" s="6"/>
      <c r="G15" s="2">
        <v>71407.874886880003</v>
      </c>
      <c r="H15" s="4">
        <f>G15/G8</f>
        <v>0.17460491161711317</v>
      </c>
      <c r="I15">
        <v>3220</v>
      </c>
      <c r="J15" s="4">
        <f>I15/I8</f>
        <v>0.18603038881506731</v>
      </c>
      <c r="K15" s="2">
        <v>726.53888837600005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840979.68802332703</v>
      </c>
      <c r="H18" s="4">
        <f>G18/G5</f>
        <v>8.9063834071395023E-2</v>
      </c>
      <c r="I18">
        <v>29440</v>
      </c>
      <c r="J18" s="4">
        <f>I18/I5</f>
        <v>6.6459582460449321E-2</v>
      </c>
      <c r="K18" s="2">
        <v>1736396.655261385</v>
      </c>
    </row>
    <row r="19" spans="2:11">
      <c r="E19" s="6" t="s">
        <v>20</v>
      </c>
      <c r="F19" s="6"/>
      <c r="G19" s="2">
        <v>2303657.969510016</v>
      </c>
      <c r="H19" s="4">
        <f>G19/G5</f>
        <v>0.24396856912909862</v>
      </c>
      <c r="I19">
        <v>91516</v>
      </c>
      <c r="J19" s="4">
        <f>I19/I5</f>
        <v>0.20659358520551904</v>
      </c>
      <c r="K19" s="2">
        <v>1868229.42967616</v>
      </c>
    </row>
    <row r="20" spans="2:11">
      <c r="E20" s="6" t="s">
        <v>21</v>
      </c>
      <c r="F20" s="6"/>
      <c r="G20" s="2">
        <v>6283599.732138182</v>
      </c>
      <c r="H20" s="4">
        <f>1-H18-H19</f>
        <v>0.66696759679950635</v>
      </c>
      <c r="I20">
        <v>321049</v>
      </c>
      <c r="J20" s="4">
        <f>1-J18-J19</f>
        <v>0.72694683233403157</v>
      </c>
      <c r="K20" s="2">
        <v>5605234.9637927692</v>
      </c>
    </row>
    <row r="21" spans="2:11">
      <c r="F21" t="s">
        <v>22</v>
      </c>
    </row>
    <row r="22" spans="2:11">
      <c r="F22" t="s">
        <v>23</v>
      </c>
      <c r="G22" s="2">
        <v>795369.61202629004</v>
      </c>
      <c r="H22" s="4">
        <f>G22/G20</f>
        <v>0.12657865649180072</v>
      </c>
      <c r="I22">
        <v>79837</v>
      </c>
      <c r="J22" s="4">
        <f>I22/I20</f>
        <v>0.24867543583689716</v>
      </c>
      <c r="K22" s="2">
        <v>731239.15050922497</v>
      </c>
    </row>
    <row r="23" spans="2:11">
      <c r="F23" t="s">
        <v>24</v>
      </c>
      <c r="G23" s="2">
        <f>G20-G22</f>
        <v>5488230.120111892</v>
      </c>
      <c r="H23" s="4">
        <f>1-H22</f>
        <v>0.87342134350819922</v>
      </c>
      <c r="I23">
        <f>I20-I22</f>
        <v>241212</v>
      </c>
      <c r="J23" s="4">
        <f>1-J22</f>
        <v>0.75132456416310278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1562216.275727404</v>
      </c>
      <c r="H26" s="4">
        <f>G26/G5</f>
        <v>0.16544629215962567</v>
      </c>
      <c r="I26">
        <v>60397</v>
      </c>
      <c r="J26" s="4">
        <f>I26/I5</f>
        <v>0.1363437296828722</v>
      </c>
      <c r="K26" s="2">
        <v>1080627.762549293</v>
      </c>
    </row>
    <row r="27" spans="2:11">
      <c r="E27" s="6" t="s">
        <v>27</v>
      </c>
      <c r="F27" s="6"/>
      <c r="G27" s="2">
        <v>7873035.1359456833</v>
      </c>
      <c r="H27" s="4">
        <f>G27/G5</f>
        <v>0.83379266464124091</v>
      </c>
      <c r="I27">
        <v>382128</v>
      </c>
      <c r="J27" s="4">
        <f>I27/I5</f>
        <v>0.86263815646897346</v>
      </c>
      <c r="K27" s="2">
        <v>8954849.7382213566</v>
      </c>
    </row>
    <row r="28" spans="2:11">
      <c r="E28" s="6" t="s">
        <v>28</v>
      </c>
      <c r="F28" s="6"/>
      <c r="G28" s="2">
        <v>3205.9509255620001</v>
      </c>
      <c r="H28" s="4">
        <f>G28/G5</f>
        <v>3.3952577611763812E-4</v>
      </c>
      <c r="I28">
        <v>90</v>
      </c>
      <c r="J28" s="4">
        <f>I28/I5</f>
        <v>2.0317127790218882E-4</v>
      </c>
      <c r="K28" s="2">
        <v>21593.026285644999</v>
      </c>
    </row>
    <row r="29" spans="2:11">
      <c r="E29" s="6" t="s">
        <v>29</v>
      </c>
      <c r="F29" s="6"/>
      <c r="G29" s="2">
        <v>3980.151928112</v>
      </c>
      <c r="H29" s="4">
        <f>G29/G5</f>
        <v>4.2151742301590214E-4</v>
      </c>
      <c r="I29">
        <v>361</v>
      </c>
      <c r="J29" s="4">
        <f>I29/I5</f>
        <v>8.1494257025211303E-4</v>
      </c>
      <c r="K29" s="2">
        <v>61.942770641999999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8930764.7992811557</v>
      </c>
    </row>
    <row r="3" spans="1:2">
      <c r="A3" t="s">
        <v>32</v>
      </c>
      <c r="B3">
        <f>'NEWT - UK'!$G$8</f>
        <v>279064.91228691116</v>
      </c>
    </row>
    <row r="4" spans="1:2">
      <c r="A4" t="s">
        <v>33</v>
      </c>
      <c r="B4">
        <f>'NEWT - UK'!$G$9</f>
        <v>579513.703393106</v>
      </c>
    </row>
    <row r="5" spans="1:2">
      <c r="A5" t="s">
        <v>34</v>
      </c>
      <c r="B5">
        <f>'NEWT - UK'!$G$10</f>
        <v>4715.8629315600001</v>
      </c>
    </row>
    <row r="14" spans="1:2">
      <c r="A14" t="s">
        <v>35</v>
      </c>
    </row>
    <row r="15" spans="1:2">
      <c r="A15" t="s">
        <v>31</v>
      </c>
      <c r="B15">
        <f>'NEWT - UK'!$I$7</f>
        <v>279679</v>
      </c>
    </row>
    <row r="16" spans="1:2">
      <c r="A16" t="s">
        <v>32</v>
      </c>
      <c r="B16">
        <f>'NEWT - UK'!$I$8</f>
        <v>10983</v>
      </c>
    </row>
    <row r="17" spans="1:2">
      <c r="A17" t="s">
        <v>33</v>
      </c>
      <c r="B17">
        <f>'NEWT - UK'!$I$9</f>
        <v>624428</v>
      </c>
    </row>
    <row r="18" spans="1:2">
      <c r="A18" t="s">
        <v>34</v>
      </c>
      <c r="B18">
        <f>'NEWT - UK'!$I$10</f>
        <v>230</v>
      </c>
    </row>
    <row r="26" spans="1:2">
      <c r="A26" t="s">
        <v>18</v>
      </c>
    </row>
    <row r="27" spans="1:2">
      <c r="A27" t="s">
        <v>36</v>
      </c>
      <c r="B27">
        <f>'NEWT - UK'!$G$18</f>
        <v>1157061.572089989</v>
      </c>
    </row>
    <row r="28" spans="1:2">
      <c r="A28" t="s">
        <v>37</v>
      </c>
      <c r="B28">
        <f>'NEWT - UK'!$G$19</f>
        <v>2628275.5271737841</v>
      </c>
    </row>
    <row r="29" spans="1:2">
      <c r="A29" t="s">
        <v>38</v>
      </c>
      <c r="B29">
        <f>'NEWT - UK'!$G$22</f>
        <v>429209.93614547298</v>
      </c>
    </row>
    <row r="30" spans="1:2">
      <c r="A30" t="s">
        <v>39</v>
      </c>
      <c r="B30">
        <f>'NEWT - UK'!$G$23</f>
        <v>4995282.6761588193</v>
      </c>
    </row>
    <row r="39" spans="1:2">
      <c r="A39" t="s">
        <v>40</v>
      </c>
    </row>
    <row r="40" spans="1:2">
      <c r="A40" t="s">
        <v>41</v>
      </c>
      <c r="B40">
        <f>'NEWT - UK'!$G$26</f>
        <v>1847174.7455543589</v>
      </c>
    </row>
    <row r="41" spans="1:2">
      <c r="A41" t="s">
        <v>42</v>
      </c>
      <c r="B41">
        <f>'NEWT - UK'!$G$27</f>
        <v>7360264.9257447887</v>
      </c>
    </row>
    <row r="42" spans="1:2">
      <c r="A42" t="s">
        <v>43</v>
      </c>
      <c r="B42">
        <f>'NEWT - UK'!$G$28</f>
        <v>885.79576411300002</v>
      </c>
    </row>
    <row r="43" spans="1:2">
      <c r="A43" t="s">
        <v>44</v>
      </c>
      <c r="B43">
        <f>'NEWT - UK'!$G$29</f>
        <v>1504.2445048049999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2022-12-14T10:53:34Z</dcterms:created>
  <dcterms:modified xsi:type="dcterms:W3CDTF">2022-12-14T10:53:34Z</dcterms:modified>
</cp:coreProperties>
</file>