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522A08F0-EE6D-486A-90D7-86FBF9E8AD1E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4" i="5"/>
  <c r="H14" i="5"/>
  <c r="K13" i="5"/>
  <c r="I13" i="5"/>
  <c r="J13" i="5" s="1"/>
  <c r="G13" i="5"/>
  <c r="H13" i="5" s="1"/>
  <c r="J10" i="5"/>
  <c r="H10" i="5"/>
  <c r="J9" i="5"/>
  <c r="K8" i="5"/>
  <c r="I8" i="5"/>
  <c r="J15" i="5" s="1"/>
  <c r="H8" i="5"/>
  <c r="G8" i="5"/>
  <c r="H15" i="5" s="1"/>
  <c r="J7" i="5"/>
  <c r="J8" i="5" s="1"/>
  <c r="H7" i="5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19" i="2"/>
  <c r="H19" i="2"/>
  <c r="J18" i="2"/>
  <c r="J20" i="2" s="1"/>
  <c r="H18" i="2"/>
  <c r="H20" i="2" s="1"/>
  <c r="J15" i="2"/>
  <c r="J14" i="2"/>
  <c r="H14" i="2"/>
  <c r="K13" i="2"/>
  <c r="J13" i="2"/>
  <c r="I13" i="2"/>
  <c r="G13" i="2"/>
  <c r="H13" i="2" s="1"/>
  <c r="J10" i="2"/>
  <c r="H10" i="2"/>
  <c r="J9" i="2"/>
  <c r="H9" i="2"/>
  <c r="K8" i="2"/>
  <c r="J8" i="2"/>
  <c r="I8" i="2"/>
  <c r="H8" i="2"/>
  <c r="G8" i="2"/>
  <c r="B3" i="3" s="1"/>
  <c r="J7" i="2"/>
  <c r="H7" i="2"/>
  <c r="J5" i="2"/>
  <c r="H5" i="2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<sst xmlns="http://schemas.openxmlformats.org/spreadsheetml/2006/main" count="82" uniqueCount="45">
  <si>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20 January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</si>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</sst>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12050044.792027287</c:v>
                </c:pt>
                <c:pt idx="1">
                  <c:v>687980.15132738091</c:v>
                </c:pt>
                <c:pt idx="2">
                  <c:v>426115.55949284998</c:v>
                </c:pt>
                <c:pt idx="3">
                  <c:v>34.409384351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D17-42D0-9D90-DB9499540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469481</c:v>
                </c:pt>
                <c:pt idx="1">
                  <c:v>31937</c:v>
                </c:pt>
                <c:pt idx="2">
                  <c:v>584331</c:v>
                </c:pt>
                <c:pt idx="3">
                  <c:v>17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8A3-49F6-83FA-3E9986306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2296882.7299771421</c:v>
                </c:pt>
                <c:pt idx="1">
                  <c:v>5195047.6289876457</c:v>
                </c:pt>
                <c:pt idx="2">
                  <c:v>428620.60654311802</c:v>
                </c:pt>
                <c:pt idx="3">
                  <c:v>4817473.9778467622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63E-4837-B460-CBFEE30E9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2955471.7816134738</c:v>
                </c:pt>
                <c:pt idx="1">
                  <c:v>9767845.4983824845</c:v>
                </c:pt>
                <c:pt idx="2">
                  <c:v>3209.3073847619999</c:v>
                </c:pt>
                <c:pt idx="3">
                  <c:v>11498.355973948001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60-4598-9E60-C28BE7B8B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13164174.912231868</v>
      </c>
      <c r="H4" s="5"/>
      <c r="I4" s="1">
        <v>1085766</v>
      </c>
      <c r="J4" s="5"/>
      <c r="K4" s="3">
        <v>1232674.263673065</v>
      </c>
    </row>
    <row r="5" spans="1:11">
      <c r="E5" s="6" t="s">
        <v>7</v>
      </c>
      <c r="F5" s="6"/>
      <c r="G5" s="2">
        <v>12738024.943354668</v>
      </c>
      <c r="H5" s="4">
        <f>G5/G4</f>
        <v>0.96762805327956936</v>
      </c>
      <c r="I5">
        <v>501418</v>
      </c>
      <c r="J5" s="4">
        <f>I5/I4</f>
        <v>0.46181037166387601</v>
      </c>
      <c r="K5" s="2">
        <v>992686.49821052898</v>
      </c>
    </row>
    <row r="6" spans="1:11">
      <c r="F6" t="s">
        <v>8</v>
      </c>
    </row>
    <row r="7" spans="1:11">
      <c r="F7" t="s">
        <v>9</v>
      </c>
      <c r="G7" s="2">
        <v>12050044.792027287</v>
      </c>
      <c r="H7" s="4">
        <f>G7/G5</f>
        <v>0.94599004520820196</v>
      </c>
      <c r="I7">
        <v>469481</v>
      </c>
      <c r="J7" s="4">
        <f>I7/I5</f>
        <v>0.93630663438488448</v>
      </c>
      <c r="K7" s="2">
        <v>974781.60334911896</v>
      </c>
    </row>
    <row r="8" spans="1:11">
      <c r="F8" t="s">
        <v>10</v>
      </c>
      <c r="G8" s="2">
        <f>G5-G7</f>
        <v>687980.15132738091</v>
      </c>
      <c r="H8" s="4">
        <f>1-H7</f>
        <v>5.4009954791798043E-2</v>
      </c>
      <c r="I8">
        <f>I5-I7</f>
        <v>31937</v>
      </c>
      <c r="J8" s="4">
        <f>1-J7</f>
        <v>6.3693365615115516E-2</v>
      </c>
      <c r="K8" s="2">
        <f>K5-K7</f>
        <v>17904.894861410023</v>
      </c>
    </row>
    <row r="9" spans="1:11">
      <c r="E9" s="6" t="s">
        <v>11</v>
      </c>
      <c r="F9" s="6"/>
      <c r="G9" s="2">
        <v>426115.55949284998</v>
      </c>
      <c r="H9" s="4">
        <f>1-H5-H10</f>
        <v>3.2369332854800599E-2</v>
      </c>
      <c r="I9">
        <v>584331</v>
      </c>
      <c r="J9" s="4">
        <f>1-J5-J10</f>
        <v>0.53817397118716193</v>
      </c>
      <c r="K9" s="2">
        <v>239892.984037132</v>
      </c>
    </row>
    <row r="10" spans="1:11">
      <c r="E10" s="6" t="s">
        <v>12</v>
      </c>
      <c r="F10" s="6"/>
      <c r="G10" s="2">
        <v>34.409384351</v>
      </c>
      <c r="H10" s="4">
        <f>G10/G4</f>
        <v>2.6138656300462507E-6</v>
      </c>
      <c r="I10">
        <v>17</v>
      </c>
      <c r="J10" s="4">
        <f>I10/I4</f>
        <v>1.5657148962115225E-5</v>
      </c>
      <c r="K10" s="2">
        <v>94.781425404000004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6309645.2338969968</v>
      </c>
      <c r="H13" s="5">
        <f>G13/G5</f>
        <v>0.49533936869771095</v>
      </c>
      <c r="I13" s="1">
        <f>I14+I15</f>
        <v>298420</v>
      </c>
      <c r="J13" s="5">
        <f>I13/I5</f>
        <v>0.59515214850683462</v>
      </c>
      <c r="K13" s="3">
        <f>K14+K15</f>
        <v>25217.235391769998</v>
      </c>
    </row>
    <row r="14" spans="1:11">
      <c r="E14" s="6" t="s">
        <v>15</v>
      </c>
      <c r="F14" s="6"/>
      <c r="G14" s="2">
        <v>5790556.4292954169</v>
      </c>
      <c r="H14" s="4">
        <f>G14/G7</f>
        <v>0.4805423157536014</v>
      </c>
      <c r="I14">
        <v>270653</v>
      </c>
      <c r="J14" s="4">
        <f>I14/I7</f>
        <v>0.5764940434224175</v>
      </c>
      <c r="K14" s="2">
        <v>24406.525245199999</v>
      </c>
    </row>
    <row r="15" spans="1:11">
      <c r="E15" s="6" t="s">
        <v>16</v>
      </c>
      <c r="F15" s="6"/>
      <c r="G15" s="2">
        <v>519088.80460158002</v>
      </c>
      <c r="H15" s="4">
        <f>G15/G8</f>
        <v>0.75451130908363584</v>
      </c>
      <c r="I15">
        <v>27767</v>
      </c>
      <c r="J15" s="4">
        <f>I15/I8</f>
        <v>0.86943044118107526</v>
      </c>
      <c r="K15" s="2">
        <v>810.71014657000001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2296882.7299771421</v>
      </c>
      <c r="H18" s="4">
        <f>G18/G5</f>
        <v>0.18031702247336298</v>
      </c>
      <c r="I18">
        <v>104767</v>
      </c>
      <c r="J18" s="4">
        <f>I18/I5</f>
        <v>0.20894144207028867</v>
      </c>
      <c r="K18" s="2">
        <v>246529.465795458</v>
      </c>
    </row>
    <row r="19" spans="2:11">
      <c r="E19" s="6" t="s">
        <v>20</v>
      </c>
      <c r="F19" s="6"/>
      <c r="G19" s="2">
        <v>5195047.6289876457</v>
      </c>
      <c r="H19" s="4">
        <f>G19/G5</f>
        <v>0.40783776543771516</v>
      </c>
      <c r="I19">
        <v>231598</v>
      </c>
      <c r="J19" s="4">
        <f>I19/I5</f>
        <v>0.46188609104579414</v>
      </c>
      <c r="K19" s="2">
        <v>32825.058207041999</v>
      </c>
    </row>
    <row r="20" spans="2:11">
      <c r="E20" s="6" t="s">
        <v>21</v>
      </c>
      <c r="F20" s="6"/>
      <c r="G20" s="2">
        <v>5246094.5843898803</v>
      </c>
      <c r="H20" s="4">
        <f>1-H18-H19</f>
        <v>0.41184521208892183</v>
      </c>
      <c r="I20">
        <v>165053</v>
      </c>
      <c r="J20" s="4">
        <f>1-J18-J19</f>
        <v>0.32917246688391721</v>
      </c>
      <c r="K20" s="2">
        <v>713331.97420802899</v>
      </c>
    </row>
    <row r="21" spans="2:11">
      <c r="F21" t="s">
        <v>22</v>
      </c>
    </row>
    <row r="22" spans="2:11">
      <c r="F22" t="s">
        <v>23</v>
      </c>
      <c r="G22" s="2">
        <v>428620.60654311802</v>
      </c>
      <c r="H22" s="4">
        <f>G22/G20</f>
        <v>8.170279808116851E-2</v>
      </c>
      <c r="I22">
        <v>21084</v>
      </c>
      <c r="J22" s="4">
        <f>I22/I20</f>
        <v>0.12774078629288774</v>
      </c>
      <c r="K22" s="2">
        <v>5452.1775541380002</v>
      </c>
    </row>
    <row r="23" spans="2:11">
      <c r="F23" t="s">
        <v>24</v>
      </c>
      <c r="G23" s="2">
        <f>G20-G22</f>
        <v>4817473.9778467622</v>
      </c>
      <c r="H23" s="4">
        <f>1-H22</f>
        <v>0.91829720191883146</v>
      </c>
      <c r="I23">
        <f>I20-I22</f>
        <v>143969</v>
      </c>
      <c r="J23" s="4">
        <f>1-J22</f>
        <v>0.87225921370711224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2955471.7816134738</v>
      </c>
      <c r="H26" s="4">
        <f>G26/G5</f>
        <v>0.23201962586478692</v>
      </c>
      <c r="I26">
        <v>122141</v>
      </c>
      <c r="J26" s="4">
        <f>I26/I5</f>
        <v>0.24359117542649047</v>
      </c>
      <c r="K26" s="2">
        <v>243745.05913106201</v>
      </c>
    </row>
    <row r="27" spans="2:11">
      <c r="E27" s="6" t="s">
        <v>27</v>
      </c>
      <c r="F27" s="6"/>
      <c r="G27" s="2">
        <v>9767845.4983824845</v>
      </c>
      <c r="H27" s="4">
        <f>G27/G5</f>
        <v>0.76682574746238785</v>
      </c>
      <c r="I27">
        <v>378728</v>
      </c>
      <c r="J27" s="4">
        <f>I27/I5</f>
        <v>0.75531392969538391</v>
      </c>
      <c r="K27" s="2">
        <v>748941.43907946697</v>
      </c>
    </row>
    <row r="28" spans="2:11">
      <c r="E28" s="6" t="s">
        <v>28</v>
      </c>
      <c r="F28" s="6"/>
      <c r="G28" s="2">
        <v>3209.3073847619999</v>
      </c>
      <c r="H28" s="4">
        <f>G28/G5</f>
        <v>2.5194701682824629E-4</v>
      </c>
      <c r="I28">
        <v>119</v>
      </c>
      <c r="J28" s="4">
        <f>I28/I5</f>
        <v>2.3732694079590282E-4</v>
      </c>
      <c r="K28" s="2">
        <v>0</v>
      </c>
    </row>
    <row r="29" spans="2:11">
      <c r="E29" s="6" t="s">
        <v>29</v>
      </c>
      <c r="F29" s="6"/>
      <c r="G29" s="2">
        <v>11498.355973948001</v>
      </c>
      <c r="H29" s="4">
        <f>G29/G5</f>
        <v>9.0267965599695314E-4</v>
      </c>
      <c r="I29">
        <v>430</v>
      </c>
      <c r="J29" s="4">
        <f>I29/I5</f>
        <v>8.5756793732973287E-4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11893305.548268549</v>
      </c>
      <c r="H4" s="5"/>
      <c r="I4" s="1">
        <v>4958195</v>
      </c>
      <c r="J4" s="5"/>
      <c r="K4" s="3">
        <v>419202392.49948543</v>
      </c>
    </row>
    <row r="5" spans="1:11">
      <c r="E5" s="6" t="s">
        <v>7</v>
      </c>
      <c r="F5" s="6"/>
      <c r="G5" s="2">
        <v>9546751.3193702698</v>
      </c>
      <c r="H5" s="4">
        <f>G5/G4</f>
        <v>0.80269957587696084</v>
      </c>
      <c r="I5">
        <v>450618</v>
      </c>
      <c r="J5" s="4">
        <f>I5/I4</f>
        <v>9.0883476749099218E-2</v>
      </c>
      <c r="K5" s="2">
        <v>13180268.461090051</v>
      </c>
    </row>
    <row r="6" spans="1:11">
      <c r="F6" t="s">
        <v>8</v>
      </c>
    </row>
    <row r="7" spans="1:11">
      <c r="F7" t="s">
        <v>9</v>
      </c>
      <c r="G7" s="2">
        <v>9158427.1532156244</v>
      </c>
      <c r="H7" s="4">
        <f>G7/G5</f>
        <v>0.95932394663232301</v>
      </c>
      <c r="I7">
        <v>435397</v>
      </c>
      <c r="J7" s="4">
        <f>I7/I5</f>
        <v>0.96622194408567785</v>
      </c>
      <c r="K7" s="2">
        <v>12974294.279416231</v>
      </c>
    </row>
    <row r="8" spans="1:11">
      <c r="F8" t="s">
        <v>10</v>
      </c>
      <c r="G8" s="2">
        <f>G5-G7</f>
        <v>388324.16615464538</v>
      </c>
      <c r="H8" s="4">
        <f>1-H7</f>
        <v>4.067605336767699E-2</v>
      </c>
      <c r="I8">
        <f>I5-I7</f>
        <v>15221</v>
      </c>
      <c r="J8" s="4">
        <f>1-J7</f>
        <v>3.3778055914322147E-2</v>
      </c>
      <c r="K8" s="2">
        <f>K5-K7</f>
        <v>205974.1816738192</v>
      </c>
    </row>
    <row r="9" spans="1:11">
      <c r="E9" s="6" t="s">
        <v>11</v>
      </c>
      <c r="F9" s="6"/>
      <c r="G9" s="2">
        <v>2107532.7026057462</v>
      </c>
      <c r="H9" s="4">
        <f>1-H5-H10</f>
        <v>0.17720327574637687</v>
      </c>
      <c r="I9">
        <v>4487510</v>
      </c>
      <c r="J9" s="4">
        <f>1-J5-J10</f>
        <v>0.90506928428591449</v>
      </c>
      <c r="K9" s="2">
        <v>402116171.10894716</v>
      </c>
    </row>
    <row r="10" spans="1:11">
      <c r="E10" s="6" t="s">
        <v>12</v>
      </c>
      <c r="F10" s="6"/>
      <c r="G10" s="2">
        <v>239021.52629253399</v>
      </c>
      <c r="H10" s="4">
        <f>G10/G4</f>
        <v>2.0097148376662301E-2</v>
      </c>
      <c r="I10">
        <v>20067</v>
      </c>
      <c r="J10" s="4">
        <f>I10/I4</f>
        <v>4.0472389649862496E-3</v>
      </c>
      <c r="K10" s="2">
        <v>3905952.929448267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1672127.7358882162</v>
      </c>
      <c r="H13" s="5">
        <f>G13/G5</f>
        <v>0.17515149184785872</v>
      </c>
      <c r="I13" s="1">
        <f>I14+I15</f>
        <v>51734</v>
      </c>
      <c r="J13" s="5">
        <f>I13/I5</f>
        <v>0.11480677647142369</v>
      </c>
      <c r="K13" s="3">
        <f>K14+K15</f>
        <v>1599439.403201387</v>
      </c>
    </row>
    <row r="14" spans="1:11">
      <c r="E14" s="6" t="s">
        <v>15</v>
      </c>
      <c r="F14" s="6"/>
      <c r="G14" s="2">
        <v>1591881.7184961161</v>
      </c>
      <c r="H14" s="4">
        <f>G14/G7</f>
        <v>0.1738160594461014</v>
      </c>
      <c r="I14">
        <v>47976</v>
      </c>
      <c r="J14" s="4">
        <f>I14/I7</f>
        <v>0.11018909179438535</v>
      </c>
      <c r="K14" s="2">
        <v>1598930.9441465039</v>
      </c>
    </row>
    <row r="15" spans="1:11">
      <c r="E15" s="6" t="s">
        <v>16</v>
      </c>
      <c r="F15" s="6"/>
      <c r="G15" s="2">
        <v>80246.017392099995</v>
      </c>
      <c r="H15" s="4">
        <f>G15/G8</f>
        <v>0.2066469830779035</v>
      </c>
      <c r="I15">
        <v>3758</v>
      </c>
      <c r="J15" s="4">
        <f>I15/I8</f>
        <v>0.24689573615399776</v>
      </c>
      <c r="K15" s="2">
        <v>508.45905488300002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807644.53426540794</v>
      </c>
      <c r="H18" s="4">
        <f>G18/G5</f>
        <v>8.4598886809453669E-2</v>
      </c>
      <c r="I18">
        <v>28114</v>
      </c>
      <c r="J18" s="4">
        <f>I18/I5</f>
        <v>6.2389873462666827E-2</v>
      </c>
      <c r="K18" s="2">
        <v>3896323.208897647</v>
      </c>
    </row>
    <row r="19" spans="2:11">
      <c r="E19" s="6" t="s">
        <v>20</v>
      </c>
      <c r="F19" s="6"/>
      <c r="G19" s="2">
        <v>2318626.7922394061</v>
      </c>
      <c r="H19" s="4">
        <f>G19/G5</f>
        <v>0.24287076458511431</v>
      </c>
      <c r="I19">
        <v>94068</v>
      </c>
      <c r="J19" s="4">
        <f>I19/I5</f>
        <v>0.20875331211802459</v>
      </c>
      <c r="K19" s="2">
        <v>1789067.2287967519</v>
      </c>
    </row>
    <row r="20" spans="2:11">
      <c r="E20" s="6" t="s">
        <v>21</v>
      </c>
      <c r="F20" s="6"/>
      <c r="G20" s="2">
        <v>6407612.0372338062</v>
      </c>
      <c r="H20" s="4">
        <f>1-H18-H19</f>
        <v>0.67253034860543193</v>
      </c>
      <c r="I20">
        <v>327479</v>
      </c>
      <c r="J20" s="4">
        <f>1-J18-J19</f>
        <v>0.72885681441930861</v>
      </c>
      <c r="K20" s="2">
        <v>6913750.4565433962</v>
      </c>
    </row>
    <row r="21" spans="2:11">
      <c r="F21" t="s">
        <v>22</v>
      </c>
    </row>
    <row r="22" spans="2:11">
      <c r="F22" t="s">
        <v>23</v>
      </c>
      <c r="G22" s="2">
        <v>848418.76959290495</v>
      </c>
      <c r="H22" s="4">
        <f>G22/G20</f>
        <v>0.13240794927390315</v>
      </c>
      <c r="I22">
        <v>85801</v>
      </c>
      <c r="J22" s="4">
        <f>I22/I20</f>
        <v>0.26200458655364162</v>
      </c>
      <c r="K22" s="2">
        <v>683939.57263237005</v>
      </c>
    </row>
    <row r="23" spans="2:11">
      <c r="F23" t="s">
        <v>24</v>
      </c>
      <c r="G23" s="2">
        <f>G20-G22</f>
        <v>5559193.2676409017</v>
      </c>
      <c r="H23" s="4">
        <f>1-H22</f>
        <v>0.8675920507260968</v>
      </c>
      <c r="I23">
        <f>I20-I22</f>
        <v>241678</v>
      </c>
      <c r="J23" s="4">
        <f>1-J22</f>
        <v>0.73799541344635844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1561679.2762426489</v>
      </c>
      <c r="H26" s="4">
        <f>G26/G5</f>
        <v>0.16358227254479921</v>
      </c>
      <c r="I26">
        <v>59327</v>
      </c>
      <c r="J26" s="4">
        <f>I26/I5</f>
        <v>0.13165696887385769</v>
      </c>
      <c r="K26" s="2">
        <v>3455185.6448273421</v>
      </c>
    </row>
    <row r="27" spans="2:11">
      <c r="E27" s="6" t="s">
        <v>27</v>
      </c>
      <c r="F27" s="6"/>
      <c r="G27" s="2">
        <v>7965690.383467136</v>
      </c>
      <c r="H27" s="4">
        <f>G27/G5</f>
        <v>0.83438754367727419</v>
      </c>
      <c r="I27">
        <v>390410</v>
      </c>
      <c r="J27" s="4">
        <f>I27/I5</f>
        <v>0.86638793834245409</v>
      </c>
      <c r="K27" s="2">
        <v>9724985.9424695931</v>
      </c>
    </row>
    <row r="28" spans="2:11">
      <c r="E28" s="6" t="s">
        <v>28</v>
      </c>
      <c r="F28" s="6"/>
      <c r="G28" s="2">
        <v>6829.0903516839999</v>
      </c>
      <c r="H28" s="4">
        <f>G28/G5</f>
        <v>7.1533133347967686E-4</v>
      </c>
      <c r="I28">
        <v>202</v>
      </c>
      <c r="J28" s="4">
        <f>I28/I5</f>
        <v>4.4827326027810696E-4</v>
      </c>
      <c r="K28" s="2">
        <v>41.611060000000002</v>
      </c>
    </row>
    <row r="29" spans="2:11">
      <c r="E29" s="6" t="s">
        <v>29</v>
      </c>
      <c r="F29" s="6"/>
      <c r="G29" s="2">
        <v>12552.569308800999</v>
      </c>
      <c r="H29" s="4">
        <f>G29/G5</f>
        <v>1.3148524444469348E-3</v>
      </c>
      <c r="I29">
        <v>679</v>
      </c>
      <c r="J29" s="4">
        <f>I29/I5</f>
        <v>1.5068195234100724E-3</v>
      </c>
      <c r="K29" s="2">
        <v>55.262733114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UK'!$G$7</f>
        <v>12050044.792027287</v>
      </c>
    </row>
    <row r="3" spans="1:2">
      <c r="A3" t="s">
        <v>32</v>
      </c>
      <c r="B3">
        <f>'NEWT - UK'!$G$8</f>
        <v>687980.15132738091</v>
      </c>
    </row>
    <row r="4" spans="1:2">
      <c r="A4" t="s">
        <v>33</v>
      </c>
      <c r="B4">
        <f>'NEWT - UK'!$G$9</f>
        <v>426115.55949284998</v>
      </c>
    </row>
    <row r="5" spans="1:2">
      <c r="A5" t="s">
        <v>34</v>
      </c>
      <c r="B5">
        <f>'NEWT - UK'!$G$10</f>
        <v>34.409384351</v>
      </c>
    </row>
    <row r="14" spans="1:2">
      <c r="A14" t="s">
        <v>35</v>
      </c>
    </row>
    <row r="15" spans="1:2">
      <c r="A15" t="s">
        <v>31</v>
      </c>
      <c r="B15">
        <f>'NEWT - UK'!$I$7</f>
        <v>469481</v>
      </c>
    </row>
    <row r="16" spans="1:2">
      <c r="A16" t="s">
        <v>32</v>
      </c>
      <c r="B16">
        <f>'NEWT - UK'!$I$8</f>
        <v>31937</v>
      </c>
    </row>
    <row r="17" spans="1:2">
      <c r="A17" t="s">
        <v>33</v>
      </c>
      <c r="B17">
        <f>'NEWT - UK'!$I$9</f>
        <v>584331</v>
      </c>
    </row>
    <row r="18" spans="1:2">
      <c r="A18" t="s">
        <v>34</v>
      </c>
      <c r="B18">
        <f>'NEWT - UK'!$I$10</f>
        <v>17</v>
      </c>
    </row>
    <row r="26" spans="1:2">
      <c r="A26" t="s">
        <v>18</v>
      </c>
    </row>
    <row r="27" spans="1:2">
      <c r="A27" t="s">
        <v>36</v>
      </c>
      <c r="B27">
        <f>'NEWT - UK'!$G$18</f>
        <v>2296882.7299771421</v>
      </c>
    </row>
    <row r="28" spans="1:2">
      <c r="A28" t="s">
        <v>37</v>
      </c>
      <c r="B28">
        <f>'NEWT - UK'!$G$19</f>
        <v>5195047.6289876457</v>
      </c>
    </row>
    <row r="29" spans="1:2">
      <c r="A29" t="s">
        <v>38</v>
      </c>
      <c r="B29">
        <f>'NEWT - UK'!$G$22</f>
        <v>428620.60654311802</v>
      </c>
    </row>
    <row r="30" spans="1:2">
      <c r="A30" t="s">
        <v>39</v>
      </c>
      <c r="B30">
        <f>'NEWT - UK'!$G$23</f>
        <v>4817473.9778467622</v>
      </c>
    </row>
    <row r="39" spans="1:2">
      <c r="A39" t="s">
        <v>40</v>
      </c>
    </row>
    <row r="40" spans="1:2">
      <c r="A40" t="s">
        <v>41</v>
      </c>
      <c r="B40">
        <f>'NEWT - UK'!$G$26</f>
        <v>2955471.7816134738</v>
      </c>
    </row>
    <row r="41" spans="1:2">
      <c r="A41" t="s">
        <v>42</v>
      </c>
      <c r="B41">
        <f>'NEWT - UK'!$G$27</f>
        <v>9767845.4983824845</v>
      </c>
    </row>
    <row r="42" spans="1:2">
      <c r="A42" t="s">
        <v>43</v>
      </c>
      <c r="B42">
        <f>'NEWT - UK'!$G$28</f>
        <v>3209.3073847619999</v>
      </c>
    </row>
    <row r="43" spans="1:2">
      <c r="A43" t="s">
        <v>44</v>
      </c>
      <c r="B43">
        <f>'NEWT - UK'!$G$29</f>
        <v>11498.355973948001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2023-01-31T15:56:21Z</dcterms:created>
  <dcterms:modified xsi:type="dcterms:W3CDTF">2023-01-31T15:56:42Z</dcterms:modified>
</cp:coreProperties>
</file>