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B1DA2F60-1FF6-4C13-979E-89A9055DA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H13" i="5"/>
  <c r="G13" i="5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H8" i="2"/>
  <c r="G8" i="2"/>
  <c r="J7" i="2"/>
  <c r="J8" i="2" s="1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<sst xmlns="http://schemas.openxmlformats.org/spreadsheetml/2006/main" count="83" uniqueCount="46">
  <si>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24 March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</si>
  <si>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</si>
  <si>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</si>
  <si>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</si>
  <si>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</si>
  <si>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</si>
  <si>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</si>
  <si>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</si>
  <si>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</si>
  <si>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</si>
  <si>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</si>
  <si>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</si>
  <si>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</si>
  <si>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</si>
  <si>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</si>
  <si>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</si>
  <si>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</si>
  <si>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</si>
  <si>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</si>
  <si>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</si>
  <si>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</si>
  <si>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</si>
  <si>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</si>
  <si>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</si>
  <si>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</si>
  <si>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</si>
  <si>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</si>
  <si>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</si>
  <si>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</si>
  <si>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</si>
  <si>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</si>
  <si>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</si>
  <si>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</si>
  <si>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</si>
  <si>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</si>
  <si>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</si>
  <si>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</si>
  <si>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</si>
  <si>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</si>
  <si>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</si>
  <si>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</si>
  <si>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</si>
  <si>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</si>
  <si>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</si>
  <si>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</si>
  <si>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sz val="18"/>
        <rFont val="Calibri"/>
        <family val="2"/>
      </rPr>
      <t>SFTR Public Data</t>
    </r>
    <r>
      <rPr>
        <sz val="11"/>
        <rFont val="Calibri"/>
      </rPr>
      <t xml:space="preserve">
for week ending 24 March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</si>
</sst>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1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10479788.57678166</c:v>
                </c:pt>
                <c:pt idx="1">
                  <c:v>268469.82433773205</c:v>
                </c:pt>
                <c:pt idx="2">
                  <c:v>385983.63558306103</c:v>
                </c:pt>
                <c:pt idx="3">
                  <c:v>12.048130447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43F-4172-AD68-9A6AAC509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353776</c:v>
                </c:pt>
                <c:pt idx="1">
                  <c:v>10689</c:v>
                </c:pt>
                <c:pt idx="2">
                  <c:v>729667</c:v>
                </c:pt>
                <c:pt idx="3">
                  <c:v>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D3-490F-B264-E339796F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1220917.783422064</c:v>
                </c:pt>
                <c:pt idx="1">
                  <c:v>3025098.0009718491</c:v>
                </c:pt>
                <c:pt idx="2">
                  <c:v>1276544.4749328911</c:v>
                </c:pt>
                <c:pt idx="3">
                  <c:v>5225698.1417925879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98E-4DFE-BF0F-195B2B019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2096833.8785311941</c:v>
                </c:pt>
                <c:pt idx="1">
                  <c:v>8571713.4945695028</c:v>
                </c:pt>
                <c:pt idx="2">
                  <c:v>32493.766151100001</c:v>
                </c:pt>
                <c:pt idx="3">
                  <c:v>47217.261867595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EFD-458D-ABDF-0632600F1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11134254.084832899</v>
      </c>
      <c r="H4" s="5"/>
      <c r="I4" s="1">
        <v>1094157</v>
      </c>
      <c r="J4" s="5"/>
      <c r="K4" s="3">
        <v>2926791.2512346478</v>
      </c>
    </row>
    <row r="5" spans="1:11">
      <c r="E5" s="6" t="s">
        <v>7</v>
      </c>
      <c r="F5" s="6"/>
      <c r="G5" s="2">
        <v>10748258.401119392</v>
      </c>
      <c r="H5" s="4">
        <f>G5/G4</f>
        <v>0.9653325960793987</v>
      </c>
      <c r="I5">
        <v>364465</v>
      </c>
      <c r="J5" s="4">
        <f>I5/I4</f>
        <v>0.33310119114532921</v>
      </c>
      <c r="K5" s="2">
        <v>2593260.0075519532</v>
      </c>
    </row>
    <row r="6" spans="1:11">
      <c r="F6" t="s">
        <v>8</v>
      </c>
    </row>
    <row r="7" spans="1:11">
      <c r="F7" t="s">
        <v>9</v>
      </c>
      <c r="G7" s="2">
        <v>10479788.57678166</v>
      </c>
      <c r="H7" s="4">
        <f>G7/G5</f>
        <v>0.97502201618917428</v>
      </c>
      <c r="I7">
        <v>353776</v>
      </c>
      <c r="J7" s="4">
        <f>I7/I5</f>
        <v>0.97067208099543167</v>
      </c>
      <c r="K7" s="2">
        <v>2576051.8111310028</v>
      </c>
    </row>
    <row r="8" spans="1:11">
      <c r="F8" t="s">
        <v>10</v>
      </c>
      <c r="G8" s="2">
        <f>G5-G7</f>
        <v>268469.82433773205</v>
      </c>
      <c r="H8" s="4">
        <f>1-H7</f>
        <v>2.4977983810825721E-2</v>
      </c>
      <c r="I8">
        <f>I5-I7</f>
        <v>10689</v>
      </c>
      <c r="J8" s="4">
        <f>1-J7</f>
        <v>2.9327919004568326E-2</v>
      </c>
      <c r="K8" s="2">
        <f>K5-K7</f>
        <v>17208.196420950349</v>
      </c>
    </row>
    <row r="9" spans="1:11">
      <c r="E9" s="6" t="s">
        <v>11</v>
      </c>
      <c r="F9" s="6"/>
      <c r="G9" s="2">
        <v>385983.63558306103</v>
      </c>
      <c r="H9" s="4">
        <f>1-H5-H10</f>
        <v>3.4666321842686143E-2</v>
      </c>
      <c r="I9">
        <v>729667</v>
      </c>
      <c r="J9" s="4">
        <f>1-J5-J10</f>
        <v>0.66687596021411921</v>
      </c>
      <c r="K9" s="2">
        <v>333400.639265112</v>
      </c>
    </row>
    <row r="10" spans="1:11">
      <c r="E10" s="6" t="s">
        <v>12</v>
      </c>
      <c r="F10" s="6"/>
      <c r="G10" s="2">
        <v>12.048130447</v>
      </c>
      <c r="H10" s="4">
        <f>G10/G4</f>
        <v>1.0820779151620031E-6</v>
      </c>
      <c r="I10">
        <v>25</v>
      </c>
      <c r="J10" s="4">
        <f>I10/I4</f>
        <v>2.2848640551584463E-5</v>
      </c>
      <c r="K10" s="2">
        <v>130.60441758299999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2837521.0420720549</v>
      </c>
      <c r="H13" s="5">
        <f>G13/G5</f>
        <v>0.26399821591342998</v>
      </c>
      <c r="I13" s="1">
        <f>I14+I15</f>
        <v>98472</v>
      </c>
      <c r="J13" s="5">
        <f>I13/I5</f>
        <v>0.27018232203366577</v>
      </c>
      <c r="K13" s="3">
        <f>K14+K15</f>
        <v>44915.681184155997</v>
      </c>
    </row>
    <row r="14" spans="1:11">
      <c r="E14" s="6" t="s">
        <v>15</v>
      </c>
      <c r="F14" s="6"/>
      <c r="G14" s="2">
        <v>2731903.1937872348</v>
      </c>
      <c r="H14" s="4">
        <f>G14/G7</f>
        <v>0.26068304467896064</v>
      </c>
      <c r="I14">
        <v>93163</v>
      </c>
      <c r="J14" s="4">
        <f>I14/I7</f>
        <v>0.26333894893944193</v>
      </c>
      <c r="K14" s="2">
        <v>44583.716726065999</v>
      </c>
    </row>
    <row r="15" spans="1:11">
      <c r="E15" s="6" t="s">
        <v>16</v>
      </c>
      <c r="F15" s="6"/>
      <c r="G15" s="2">
        <v>105617.84828481999</v>
      </c>
      <c r="H15" s="4">
        <f>G15/G8</f>
        <v>0.39340677688958414</v>
      </c>
      <c r="I15">
        <v>5309</v>
      </c>
      <c r="J15" s="4">
        <f>I15/I8</f>
        <v>0.49667882870240432</v>
      </c>
      <c r="K15" s="2">
        <v>331.96445808999999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1220917.783422064</v>
      </c>
      <c r="H18" s="4">
        <f>G18/G5</f>
        <v>0.11359215026826205</v>
      </c>
      <c r="I18">
        <v>38241</v>
      </c>
      <c r="J18" s="4">
        <f>I18/I5</f>
        <v>0.10492365522066591</v>
      </c>
      <c r="K18" s="2">
        <v>1125258.0940052781</v>
      </c>
    </row>
    <row r="19" spans="2:11">
      <c r="E19" s="6" t="s">
        <v>20</v>
      </c>
      <c r="F19" s="6"/>
      <c r="G19" s="2">
        <v>3025098.0009718491</v>
      </c>
      <c r="H19" s="4">
        <f>G19/G5</f>
        <v>0.2814500627056748</v>
      </c>
      <c r="I19">
        <v>108377</v>
      </c>
      <c r="J19" s="4">
        <f>I19/I5</f>
        <v>0.29735914285322324</v>
      </c>
      <c r="K19" s="2">
        <v>53880.688426455999</v>
      </c>
    </row>
    <row r="20" spans="2:11">
      <c r="E20" s="6" t="s">
        <v>21</v>
      </c>
      <c r="F20" s="6"/>
      <c r="G20" s="2">
        <v>6502242.6167254793</v>
      </c>
      <c r="H20" s="4">
        <f>1-H18-H19</f>
        <v>0.60495778702606318</v>
      </c>
      <c r="I20">
        <v>217847</v>
      </c>
      <c r="J20" s="4">
        <f>1-J18-J19</f>
        <v>0.59771720192611077</v>
      </c>
      <c r="K20" s="2">
        <v>1414121.2251202189</v>
      </c>
    </row>
    <row r="21" spans="2:11">
      <c r="F21" t="s">
        <v>22</v>
      </c>
    </row>
    <row r="22" spans="2:11">
      <c r="F22" t="s">
        <v>23</v>
      </c>
      <c r="G22" s="2">
        <v>1276544.4749328911</v>
      </c>
      <c r="H22" s="4">
        <f>G22/G20</f>
        <v>0.19632372247219487</v>
      </c>
      <c r="I22">
        <v>66434</v>
      </c>
      <c r="J22" s="4">
        <f>I22/I20</f>
        <v>0.30495714882463382</v>
      </c>
      <c r="K22" s="2">
        <v>7173.5852257229999</v>
      </c>
    </row>
    <row r="23" spans="2:11">
      <c r="F23" t="s">
        <v>24</v>
      </c>
      <c r="G23" s="2">
        <f>G20-G22</f>
        <v>5225698.1417925879</v>
      </c>
      <c r="H23" s="4">
        <f>1-H22</f>
        <v>0.80367627752780513</v>
      </c>
      <c r="I23">
        <f>I20-I22</f>
        <v>151413</v>
      </c>
      <c r="J23" s="4">
        <f>1-J22</f>
        <v>0.69504285117536613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2096833.8785311941</v>
      </c>
      <c r="H26" s="4">
        <f>G26/G5</f>
        <v>0.19508591999544933</v>
      </c>
      <c r="I26">
        <v>73234</v>
      </c>
      <c r="J26" s="4">
        <f>I26/I5</f>
        <v>0.20093561796057235</v>
      </c>
      <c r="K26" s="2">
        <v>1138964.2009528489</v>
      </c>
    </row>
    <row r="27" spans="2:11">
      <c r="E27" s="6" t="s">
        <v>27</v>
      </c>
      <c r="F27" s="6"/>
      <c r="G27" s="2">
        <v>8571713.4945695028</v>
      </c>
      <c r="H27" s="4">
        <f>G27/G5</f>
        <v>0.79749789916446279</v>
      </c>
      <c r="I27">
        <v>288534</v>
      </c>
      <c r="J27" s="4">
        <f>I27/I5</f>
        <v>0.79166449453308274</v>
      </c>
      <c r="K27" s="2">
        <v>1454287.6039991861</v>
      </c>
    </row>
    <row r="28" spans="2:11">
      <c r="E28" s="6" t="s">
        <v>28</v>
      </c>
      <c r="F28" s="6"/>
      <c r="G28" s="2">
        <v>32493.766151100001</v>
      </c>
      <c r="H28" s="4">
        <f>G28/G5</f>
        <v>3.0231657016839019E-3</v>
      </c>
      <c r="I28">
        <v>1069</v>
      </c>
      <c r="J28" s="4">
        <f>I28/I5</f>
        <v>2.9330662752253302E-3</v>
      </c>
      <c r="K28" s="2">
        <v>0</v>
      </c>
    </row>
    <row r="29" spans="2:11">
      <c r="E29" s="6" t="s">
        <v>29</v>
      </c>
      <c r="F29" s="6"/>
      <c r="G29" s="2">
        <v>47217.261867595</v>
      </c>
      <c r="H29" s="4">
        <f>G29/G5</f>
        <v>4.3930151384039568E-3</v>
      </c>
      <c r="I29">
        <v>1628</v>
      </c>
      <c r="J29" s="4">
        <f>I29/I5</f>
        <v>4.4668212311195863E-3</v>
      </c>
      <c r="K29" s="2">
        <v>8.2025999180000007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11828879.287480196</v>
      </c>
      <c r="H4" s="5"/>
      <c r="I4" s="1">
        <v>4509960</v>
      </c>
      <c r="J4" s="5"/>
      <c r="K4" s="3">
        <v>549820731.06845701</v>
      </c>
    </row>
    <row r="5" spans="1:11">
      <c r="E5" s="6" t="s">
        <v>7</v>
      </c>
      <c r="F5" s="6"/>
      <c r="G5" s="2">
        <v>9653013.0456632562</v>
      </c>
      <c r="H5" s="4">
        <f>G5/G4</f>
        <v>0.81605474289353019</v>
      </c>
      <c r="I5">
        <v>466500</v>
      </c>
      <c r="J5" s="4">
        <f>I5/I4</f>
        <v>0.10343772450309981</v>
      </c>
      <c r="K5" s="2">
        <v>9839336.3579556849</v>
      </c>
    </row>
    <row r="6" spans="1:11">
      <c r="F6" t="s">
        <v>8</v>
      </c>
    </row>
    <row r="7" spans="1:11">
      <c r="F7" t="s">
        <v>9</v>
      </c>
      <c r="G7" s="2">
        <v>9264501.4488150124</v>
      </c>
      <c r="H7" s="4">
        <f>G7/G5</f>
        <v>0.95975229754581259</v>
      </c>
      <c r="I7">
        <v>451049</v>
      </c>
      <c r="J7" s="4">
        <f>I7/I5</f>
        <v>0.96687888531618438</v>
      </c>
      <c r="K7" s="2">
        <v>9627915.7824911047</v>
      </c>
    </row>
    <row r="8" spans="1:11">
      <c r="F8" t="s">
        <v>10</v>
      </c>
      <c r="G8" s="2">
        <f>G5-G7</f>
        <v>388511.59684824385</v>
      </c>
      <c r="H8" s="4">
        <f>1-H7</f>
        <v>4.0247702454187406E-2</v>
      </c>
      <c r="I8">
        <f>I5-I7</f>
        <v>15451</v>
      </c>
      <c r="J8" s="4">
        <f>1-J7</f>
        <v>3.3121114683815622E-2</v>
      </c>
      <c r="K8" s="2">
        <f>K5-K7</f>
        <v>211420.57546458021</v>
      </c>
    </row>
    <row r="9" spans="1:11">
      <c r="E9" s="6" t="s">
        <v>11</v>
      </c>
      <c r="F9" s="6"/>
      <c r="G9" s="2">
        <v>1932811.0023732849</v>
      </c>
      <c r="H9" s="4">
        <f>1-H5-H10</f>
        <v>0.16339764363129416</v>
      </c>
      <c r="I9">
        <v>4023498</v>
      </c>
      <c r="J9" s="4">
        <f>1-J5-J10</f>
        <v>0.89213607216028523</v>
      </c>
      <c r="K9" s="2">
        <v>536527777.87017202</v>
      </c>
    </row>
    <row r="10" spans="1:11">
      <c r="E10" s="6" t="s">
        <v>12</v>
      </c>
      <c r="F10" s="6"/>
      <c r="G10" s="2">
        <v>243055.23944365399</v>
      </c>
      <c r="H10" s="4">
        <f>G10/G4</f>
        <v>2.0547613475175631E-2</v>
      </c>
      <c r="I10">
        <v>19962</v>
      </c>
      <c r="J10" s="4">
        <f>I10/I4</f>
        <v>4.4262033366149591E-3</v>
      </c>
      <c r="K10" s="2">
        <v>3453616.8403293611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1782518.8227268432</v>
      </c>
      <c r="H13" s="5">
        <f>G13/G5</f>
        <v>0.18465931976831454</v>
      </c>
      <c r="I13" s="1">
        <f>I14+I15</f>
        <v>54320</v>
      </c>
      <c r="J13" s="5">
        <f>I13/I5</f>
        <v>0.11644158628081458</v>
      </c>
      <c r="K13" s="3">
        <f>K14+K15</f>
        <v>1664306.6081212698</v>
      </c>
    </row>
    <row r="14" spans="1:11">
      <c r="E14" s="6" t="s">
        <v>15</v>
      </c>
      <c r="F14" s="6"/>
      <c r="G14" s="2">
        <v>1711031.0711286131</v>
      </c>
      <c r="H14" s="4">
        <f>G14/G7</f>
        <v>0.18468679405813732</v>
      </c>
      <c r="I14">
        <v>50928</v>
      </c>
      <c r="J14" s="4">
        <f>I14/I7</f>
        <v>0.11291012728107146</v>
      </c>
      <c r="K14" s="2">
        <v>1664016.2448839389</v>
      </c>
    </row>
    <row r="15" spans="1:11">
      <c r="E15" s="6" t="s">
        <v>16</v>
      </c>
      <c r="F15" s="6"/>
      <c r="G15" s="2">
        <v>71487.751598229996</v>
      </c>
      <c r="H15" s="4">
        <f>G15/G8</f>
        <v>0.18400416404083236</v>
      </c>
      <c r="I15">
        <v>3392</v>
      </c>
      <c r="J15" s="4">
        <f>I15/I8</f>
        <v>0.2195327163290402</v>
      </c>
      <c r="K15" s="2">
        <v>290.36323733099999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869749.06651813199</v>
      </c>
      <c r="H18" s="4">
        <f>G18/G5</f>
        <v>9.0101304370336296E-2</v>
      </c>
      <c r="I18">
        <v>28521</v>
      </c>
      <c r="J18" s="4">
        <f>I18/I5</f>
        <v>6.1138263665594855E-2</v>
      </c>
      <c r="K18" s="2">
        <v>1882779.5144519031</v>
      </c>
    </row>
    <row r="19" spans="2:11">
      <c r="E19" s="6" t="s">
        <v>20</v>
      </c>
      <c r="F19" s="6"/>
      <c r="G19" s="2">
        <v>2449453.5187075129</v>
      </c>
      <c r="H19" s="4">
        <f>G19/G5</f>
        <v>0.25375015107930082</v>
      </c>
      <c r="I19">
        <v>103123</v>
      </c>
      <c r="J19" s="4">
        <f>I19/I5</f>
        <v>0.22105680600214361</v>
      </c>
      <c r="K19" s="2">
        <v>1774382.7431604289</v>
      </c>
    </row>
    <row r="20" spans="2:11">
      <c r="E20" s="6" t="s">
        <v>21</v>
      </c>
      <c r="F20" s="6"/>
      <c r="G20" s="2">
        <v>6321113.9863233948</v>
      </c>
      <c r="H20" s="4">
        <f>1-H18-H19</f>
        <v>0.65614854455036298</v>
      </c>
      <c r="I20">
        <v>333903</v>
      </c>
      <c r="J20" s="4">
        <f>1-J18-J19</f>
        <v>0.71780493033226156</v>
      </c>
      <c r="K20" s="2">
        <v>5587243.5753548332</v>
      </c>
    </row>
    <row r="21" spans="2:11">
      <c r="F21" t="s">
        <v>22</v>
      </c>
    </row>
    <row r="22" spans="2:11">
      <c r="F22" t="s">
        <v>23</v>
      </c>
      <c r="G22" s="2">
        <v>865822.75543152902</v>
      </c>
      <c r="H22" s="4">
        <f>G22/G20</f>
        <v>0.13697312804433781</v>
      </c>
      <c r="I22">
        <v>91487</v>
      </c>
      <c r="J22" s="4">
        <f>I22/I20</f>
        <v>0.27399274639640853</v>
      </c>
      <c r="K22" s="2">
        <v>671517.50468642602</v>
      </c>
    </row>
    <row r="23" spans="2:11">
      <c r="F23" t="s">
        <v>24</v>
      </c>
      <c r="G23" s="2">
        <f>G20-G22</f>
        <v>5455291.2308918657</v>
      </c>
      <c r="H23" s="4">
        <f>1-H22</f>
        <v>0.86302687195566219</v>
      </c>
      <c r="I23">
        <f>I20-I22</f>
        <v>242416</v>
      </c>
      <c r="J23" s="4">
        <f>1-J22</f>
        <v>0.72600725360359153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1473400.59048974</v>
      </c>
      <c r="H26" s="4">
        <f>G26/G5</f>
        <v>0.15263634095591372</v>
      </c>
      <c r="I26">
        <v>57532</v>
      </c>
      <c r="J26" s="4">
        <f>I26/I5</f>
        <v>0.12332690246516613</v>
      </c>
      <c r="K26" s="2">
        <v>1713469.7151927811</v>
      </c>
    </row>
    <row r="27" spans="2:11">
      <c r="E27" s="6" t="s">
        <v>27</v>
      </c>
      <c r="F27" s="6"/>
      <c r="G27" s="2">
        <v>8086029.7858792292</v>
      </c>
      <c r="H27" s="4">
        <f>G27/G5</f>
        <v>0.83766900009650203</v>
      </c>
      <c r="I27">
        <v>406293</v>
      </c>
      <c r="J27" s="4">
        <f>I27/I5</f>
        <v>0.87093890675241159</v>
      </c>
      <c r="K27" s="2">
        <v>7976111.2768181004</v>
      </c>
    </row>
    <row r="28" spans="2:11">
      <c r="E28" s="6" t="s">
        <v>28</v>
      </c>
      <c r="F28" s="6"/>
      <c r="G28" s="2">
        <v>30042.712481756</v>
      </c>
      <c r="H28" s="4">
        <f>G28/G5</f>
        <v>3.112262703845934E-3</v>
      </c>
      <c r="I28">
        <v>838</v>
      </c>
      <c r="J28" s="4">
        <f>I28/I5</f>
        <v>1.7963558413719184E-3</v>
      </c>
      <c r="K28" s="2">
        <v>149263.40864131</v>
      </c>
    </row>
    <row r="29" spans="2:11">
      <c r="E29" s="6" t="s">
        <v>29</v>
      </c>
      <c r="F29" s="6"/>
      <c r="G29" s="2">
        <v>63539.956812532</v>
      </c>
      <c r="H29" s="4">
        <f>G29/G5</f>
        <v>6.5823962437384425E-3</v>
      </c>
      <c r="I29">
        <v>1837</v>
      </c>
      <c r="J29" s="4">
        <f>I29/I5</f>
        <v>3.9378349410503751E-3</v>
      </c>
      <c r="K29" s="2">
        <v>491.95730349199999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R6" sqref="R6"/>
    </sheetView>
  </sheetViews>
  <sheetFormatPr defaultRowHeight="30" customHeight="1"/>
  <cols>
    <col min="5" max="5" width="35.42578125" customWidth="1"/>
  </cols>
  <sheetData>
    <row r="1" spans="1:5" ht="53.2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10479788.57678166</v>
      </c>
    </row>
    <row r="4" spans="1:5">
      <c r="A4" t="s">
        <v>32</v>
      </c>
      <c r="B4">
        <f>'NEWT - UK'!$G$8</f>
        <v>268469.82433773205</v>
      </c>
    </row>
    <row r="5" spans="1:5">
      <c r="A5" t="s">
        <v>33</v>
      </c>
      <c r="B5">
        <f>'NEWT - UK'!$G$9</f>
        <v>385983.63558306103</v>
      </c>
    </row>
    <row r="6" spans="1:5">
      <c r="A6" t="s">
        <v>34</v>
      </c>
      <c r="B6">
        <f>'NEWT - UK'!$G$10</f>
        <v>12.048130447</v>
      </c>
    </row>
    <row r="15" spans="1:5">
      <c r="A15" t="s">
        <v>35</v>
      </c>
    </row>
    <row r="16" spans="1:5">
      <c r="A16" t="s">
        <v>31</v>
      </c>
      <c r="B16">
        <f>'NEWT - UK'!$I$7</f>
        <v>353776</v>
      </c>
    </row>
    <row r="17" spans="1:2">
      <c r="A17" t="s">
        <v>32</v>
      </c>
      <c r="B17">
        <f>'NEWT - UK'!$I$8</f>
        <v>10689</v>
      </c>
    </row>
    <row r="18" spans="1:2">
      <c r="A18" t="s">
        <v>33</v>
      </c>
      <c r="B18">
        <f>'NEWT - UK'!$I$9</f>
        <v>729667</v>
      </c>
    </row>
    <row r="19" spans="1:2">
      <c r="A19" t="s">
        <v>34</v>
      </c>
      <c r="B19">
        <f>'NEWT - UK'!$I$10</f>
        <v>25</v>
      </c>
    </row>
    <row r="27" spans="1:2">
      <c r="A27" t="s">
        <v>18</v>
      </c>
    </row>
    <row r="28" spans="1:2">
      <c r="A28" t="s">
        <v>36</v>
      </c>
      <c r="B28">
        <f>'NEWT - UK'!$G$18</f>
        <v>1220917.783422064</v>
      </c>
    </row>
    <row r="29" spans="1:2">
      <c r="A29" t="s">
        <v>37</v>
      </c>
      <c r="B29">
        <f>'NEWT - UK'!$G$19</f>
        <v>3025098.0009718491</v>
      </c>
    </row>
    <row r="30" spans="1:2">
      <c r="A30" t="s">
        <v>38</v>
      </c>
      <c r="B30">
        <f>'NEWT - UK'!$G$22</f>
        <v>1276544.4749328911</v>
      </c>
    </row>
    <row r="31" spans="1:2">
      <c r="A31" t="s">
        <v>39</v>
      </c>
      <c r="B31">
        <f>'NEWT - UK'!$G$23</f>
        <v>5225698.1417925879</v>
      </c>
    </row>
    <row r="40" spans="1:2">
      <c r="A40" t="s">
        <v>40</v>
      </c>
    </row>
    <row r="41" spans="1:2">
      <c r="A41" t="s">
        <v>41</v>
      </c>
      <c r="B41">
        <f>'NEWT - UK'!$G$26</f>
        <v>2096833.8785311941</v>
      </c>
    </row>
    <row r="42" spans="1:2">
      <c r="A42" t="s">
        <v>42</v>
      </c>
      <c r="B42">
        <f>'NEWT - UK'!$G$27</f>
        <v>8571713.4945695028</v>
      </c>
    </row>
    <row r="43" spans="1:2">
      <c r="A43" t="s">
        <v>43</v>
      </c>
      <c r="B43">
        <f>'NEWT - UK'!$G$28</f>
        <v>32493.766151100001</v>
      </c>
    </row>
    <row r="44" spans="1:2">
      <c r="A44" t="s">
        <v>44</v>
      </c>
      <c r="B44">
        <f>'NEWT - UK'!$G$29</f>
        <v>47217.261867595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2023-04-18T09:17:59Z</dcterms:created>
  <dcterms:modified xsi:type="dcterms:W3CDTF">2023-04-18T09:17:59Z</dcterms:modified>
</cp:coreProperties>
</file>