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SFTR C/"/>
    </mc:Choice>
  </mc:AlternateContent>
  <xr:revisionPtr revIDLastSave="0" documentId="8_{14391E95-474C-465E-B1CA-120564C7BF32}" xr6:coauthVersionLast="47" xr6:coauthVersionMax="47" xr10:uidLastSave="{00000000-0000-0000-0000-000000000000}"/>
  <bookViews>
    <workbookView xWindow="33750" yWindow="1350" windowWidth="27000" windowHeight="1416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6" i="3"/>
  <c r="B15" i="3"/>
  <c r="B5" i="3"/>
  <c r="B4" i="3"/>
  <c r="B2" i="3"/>
  <c r="J29" i="5"/>
  <c r="H29" i="5"/>
  <c r="J28" i="5"/>
  <c r="H28" i="5"/>
  <c r="J27" i="5"/>
  <c r="H27" i="5"/>
  <c r="J26" i="5"/>
  <c r="H26" i="5"/>
  <c r="J23" i="5"/>
  <c r="I23" i="5"/>
  <c r="G23" i="5"/>
  <c r="J22" i="5"/>
  <c r="H22" i="5"/>
  <c r="H23" i="5" s="1"/>
  <c r="H20" i="5"/>
  <c r="J19" i="5"/>
  <c r="H19" i="5"/>
  <c r="J18" i="5"/>
  <c r="J20" i="5" s="1"/>
  <c r="H18" i="5"/>
  <c r="H15" i="5"/>
  <c r="J14" i="5"/>
  <c r="H14" i="5"/>
  <c r="K13" i="5"/>
  <c r="I13" i="5"/>
  <c r="J13" i="5" s="1"/>
  <c r="H13" i="5"/>
  <c r="G13" i="5"/>
  <c r="J10" i="5"/>
  <c r="H10" i="5"/>
  <c r="H9" i="5"/>
  <c r="K8" i="5"/>
  <c r="I8" i="5"/>
  <c r="J15" i="5" s="1"/>
  <c r="G8" i="5"/>
  <c r="J7" i="5"/>
  <c r="J8" i="5" s="1"/>
  <c r="H7" i="5"/>
  <c r="H8" i="5" s="1"/>
  <c r="J5" i="5"/>
  <c r="J9" i="5" s="1"/>
  <c r="H5" i="5"/>
  <c r="J29" i="2"/>
  <c r="H29" i="2"/>
  <c r="J28" i="2"/>
  <c r="H28" i="2"/>
  <c r="J27" i="2"/>
  <c r="H27" i="2"/>
  <c r="J26" i="2"/>
  <c r="H26" i="2"/>
  <c r="I23" i="2"/>
  <c r="G23" i="2"/>
  <c r="B30" i="3" s="1"/>
  <c r="J22" i="2"/>
  <c r="J23" i="2" s="1"/>
  <c r="H22" i="2"/>
  <c r="H23" i="2" s="1"/>
  <c r="J20" i="2"/>
  <c r="J19" i="2"/>
  <c r="H19" i="2"/>
  <c r="H20" i="2" s="1"/>
  <c r="J18" i="2"/>
  <c r="H18" i="2"/>
  <c r="J15" i="2"/>
  <c r="H15" i="2"/>
  <c r="J14" i="2"/>
  <c r="H14" i="2"/>
  <c r="K13" i="2"/>
  <c r="I13" i="2"/>
  <c r="J13" i="2" s="1"/>
  <c r="H13" i="2"/>
  <c r="G13" i="2"/>
  <c r="J10" i="2"/>
  <c r="J9" i="2" s="1"/>
  <c r="H10" i="2"/>
  <c r="K8" i="2"/>
  <c r="I8" i="2"/>
  <c r="G8" i="2"/>
  <c r="B3" i="3" s="1"/>
  <c r="J7" i="2"/>
  <c r="J8" i="2" s="1"/>
  <c r="H7" i="2"/>
  <c r="H8" i="2" s="1"/>
  <c r="J5" i="2"/>
  <c r="H5" i="2"/>
  <c r="H9" i="2" s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<sst xmlns="http://schemas.openxmlformats.org/spreadsheetml/2006/main" count="82" uniqueCount="45">
  <si>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26 April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</si>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</sst>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10489694.256162371</c:v>
                </c:pt>
                <c:pt idx="1">
                  <c:v>236640.93589081243</c:v>
                </c:pt>
                <c:pt idx="2">
                  <c:v>485509.89327315998</c:v>
                </c:pt>
                <c:pt idx="3">
                  <c:v>67.569443488000005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B7A-46D5-AB12-98DE771D7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345644</c:v>
                </c:pt>
                <c:pt idx="1">
                  <c:v>5915</c:v>
                </c:pt>
                <c:pt idx="2">
                  <c:v>870522</c:v>
                </c:pt>
                <c:pt idx="3">
                  <c:v>21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A69-42B2-9CC7-389DF4910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1149957.51908044</c:v>
                </c:pt>
                <c:pt idx="1">
                  <c:v>3182975.6976998611</c:v>
                </c:pt>
                <c:pt idx="2">
                  <c:v>102754.53363291</c:v>
                </c:pt>
                <c:pt idx="3">
                  <c:v>6290647.4416399719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4AB-4001-87F4-232EDEB64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1782319.0998894791</c:v>
                </c:pt>
                <c:pt idx="1">
                  <c:v>8939192.6487738676</c:v>
                </c:pt>
                <c:pt idx="2">
                  <c:v>0</c:v>
                </c:pt>
                <c:pt idx="3">
                  <c:v>4823.4433898369998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7CC-479A-BA1E-89B65A705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11211912.654769832</v>
      </c>
      <c r="H4" s="5"/>
      <c r="I4" s="1">
        <v>1222102</v>
      </c>
      <c r="J4" s="5"/>
      <c r="K4" s="3">
        <v>1025799.462164735</v>
      </c>
    </row>
    <row r="5" spans="1:11" x14ac:dyDescent="0.3">
      <c r="E5" s="6" t="s">
        <v>7</v>
      </c>
      <c r="F5" s="6"/>
      <c r="G5" s="2">
        <v>10726335.192053184</v>
      </c>
      <c r="H5" s="4">
        <f>G5/G4</f>
        <v>0.95669093421718088</v>
      </c>
      <c r="I5">
        <v>351559</v>
      </c>
      <c r="J5" s="4">
        <f>I5/I4</f>
        <v>0.28766747783736546</v>
      </c>
      <c r="K5" s="2">
        <v>667414.49634662201</v>
      </c>
    </row>
    <row r="6" spans="1:11" x14ac:dyDescent="0.3">
      <c r="F6" t="s">
        <v>8</v>
      </c>
    </row>
    <row r="7" spans="1:11" x14ac:dyDescent="0.3">
      <c r="F7" t="s">
        <v>9</v>
      </c>
      <c r="G7" s="2">
        <v>10489694.256162371</v>
      </c>
      <c r="H7" s="4">
        <f>G7/G5</f>
        <v>0.97793832360691724</v>
      </c>
      <c r="I7">
        <v>345644</v>
      </c>
      <c r="J7" s="4">
        <f>I7/I5</f>
        <v>0.98317494360832747</v>
      </c>
      <c r="K7" s="2">
        <v>633309.43662983505</v>
      </c>
    </row>
    <row r="8" spans="1:11" x14ac:dyDescent="0.3">
      <c r="F8" t="s">
        <v>10</v>
      </c>
      <c r="G8" s="2">
        <f>G5-G7</f>
        <v>236640.93589081243</v>
      </c>
      <c r="H8" s="4">
        <f>1-H7</f>
        <v>2.2061676393082763E-2</v>
      </c>
      <c r="I8">
        <f>I5-I7</f>
        <v>5915</v>
      </c>
      <c r="J8" s="4">
        <f>1-J7</f>
        <v>1.6825056391672533E-2</v>
      </c>
      <c r="K8" s="2">
        <f>K5-K7</f>
        <v>34105.059716786956</v>
      </c>
    </row>
    <row r="9" spans="1:11" x14ac:dyDescent="0.3">
      <c r="E9" s="6" t="s">
        <v>11</v>
      </c>
      <c r="F9" s="6"/>
      <c r="G9" s="2">
        <v>485509.89327315998</v>
      </c>
      <c r="H9" s="4">
        <f>1-H5-H10</f>
        <v>4.3303039206839755E-2</v>
      </c>
      <c r="I9">
        <v>870522</v>
      </c>
      <c r="J9" s="4">
        <f>1-J5-J10</f>
        <v>0.71231533865422036</v>
      </c>
      <c r="K9" s="2">
        <v>358156.82705907698</v>
      </c>
    </row>
    <row r="10" spans="1:11" x14ac:dyDescent="0.3">
      <c r="E10" s="6" t="s">
        <v>12</v>
      </c>
      <c r="F10" s="6"/>
      <c r="G10" s="2">
        <v>67.569443488000005</v>
      </c>
      <c r="H10" s="4">
        <f>G10/G4</f>
        <v>6.026575979367289E-6</v>
      </c>
      <c r="I10">
        <v>21</v>
      </c>
      <c r="J10" s="4">
        <f>I10/I4</f>
        <v>1.7183508414191286E-5</v>
      </c>
      <c r="K10" s="2">
        <v>228.13875903600001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2669968.7799948971</v>
      </c>
      <c r="H13" s="5">
        <f>G13/G5</f>
        <v>0.24891714944476059</v>
      </c>
      <c r="I13" s="1">
        <f>I14+I15</f>
        <v>101133</v>
      </c>
      <c r="J13" s="5">
        <f>I13/I5</f>
        <v>0.28767006391530298</v>
      </c>
      <c r="K13" s="3">
        <f>K14+K15</f>
        <v>55276.631330199998</v>
      </c>
    </row>
    <row r="14" spans="1:11" x14ac:dyDescent="0.3">
      <c r="E14" s="6" t="s">
        <v>15</v>
      </c>
      <c r="F14" s="6"/>
      <c r="G14" s="2">
        <v>2667640.193696877</v>
      </c>
      <c r="H14" s="4">
        <f>G14/G7</f>
        <v>0.25431057650986544</v>
      </c>
      <c r="I14">
        <v>101020</v>
      </c>
      <c r="J14" s="4">
        <f>I14/I7</f>
        <v>0.29226603094513431</v>
      </c>
      <c r="K14" s="2">
        <v>55276.631330199998</v>
      </c>
    </row>
    <row r="15" spans="1:11" x14ac:dyDescent="0.3">
      <c r="E15" s="6" t="s">
        <v>16</v>
      </c>
      <c r="F15" s="6"/>
      <c r="G15" s="2">
        <v>2328.58629802</v>
      </c>
      <c r="H15" s="4">
        <f>G15/G8</f>
        <v>9.8401668724570294E-3</v>
      </c>
      <c r="I15">
        <v>113</v>
      </c>
      <c r="J15" s="4">
        <f>I15/I8</f>
        <v>1.9103972950126797E-2</v>
      </c>
      <c r="K15" s="2">
        <v>0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1149957.51908044</v>
      </c>
      <c r="H18" s="4">
        <f>G18/G5</f>
        <v>0.10720879950986509</v>
      </c>
      <c r="I18">
        <v>42864</v>
      </c>
      <c r="J18" s="4">
        <f>I18/I5</f>
        <v>0.12192548050256145</v>
      </c>
      <c r="K18" s="2">
        <v>15670.522751087001</v>
      </c>
    </row>
    <row r="19" spans="2:11" x14ac:dyDescent="0.3">
      <c r="E19" s="6" t="s">
        <v>20</v>
      </c>
      <c r="F19" s="6"/>
      <c r="G19" s="2">
        <v>3182975.6976998611</v>
      </c>
      <c r="H19" s="4">
        <f>G19/G5</f>
        <v>0.29674400815462409</v>
      </c>
      <c r="I19">
        <v>104544</v>
      </c>
      <c r="J19" s="4">
        <f>I19/I5</f>
        <v>0.29737256050904687</v>
      </c>
      <c r="K19" s="2">
        <v>405155.012863471</v>
      </c>
    </row>
    <row r="20" spans="2:11" x14ac:dyDescent="0.3">
      <c r="E20" s="6" t="s">
        <v>21</v>
      </c>
      <c r="F20" s="6"/>
      <c r="G20" s="2">
        <v>6393401.9752728818</v>
      </c>
      <c r="H20" s="4">
        <f>1-H18-H19</f>
        <v>0.59604719233551084</v>
      </c>
      <c r="I20">
        <v>204151</v>
      </c>
      <c r="J20" s="4">
        <f>1-J18-J19</f>
        <v>0.58070195898839172</v>
      </c>
      <c r="K20" s="2">
        <v>246588.96073206401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102754.53363291</v>
      </c>
      <c r="H22" s="4">
        <f>G22/G20</f>
        <v>1.6071965133793147E-2</v>
      </c>
      <c r="I22">
        <v>4546</v>
      </c>
      <c r="J22" s="4">
        <f>I22/I20</f>
        <v>2.2267831164187294E-2</v>
      </c>
      <c r="K22" s="2">
        <v>4046.7539017879999</v>
      </c>
    </row>
    <row r="23" spans="2:11" x14ac:dyDescent="0.3">
      <c r="F23" t="s">
        <v>24</v>
      </c>
      <c r="G23" s="2">
        <f>G20-G22</f>
        <v>6290647.4416399719</v>
      </c>
      <c r="H23" s="4">
        <f>1-H22</f>
        <v>0.98392803486620684</v>
      </c>
      <c r="I23">
        <f>I20-I22</f>
        <v>199605</v>
      </c>
      <c r="J23" s="4">
        <f>1-J22</f>
        <v>0.97773216883581271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1782319.0998894791</v>
      </c>
      <c r="H26" s="4">
        <f>G26/G5</f>
        <v>0.16616291286607798</v>
      </c>
      <c r="I26">
        <v>67251</v>
      </c>
      <c r="J26" s="4">
        <f>I26/I5</f>
        <v>0.19129363776777156</v>
      </c>
      <c r="K26" s="2">
        <v>346294.50572846498</v>
      </c>
    </row>
    <row r="27" spans="2:11" x14ac:dyDescent="0.3">
      <c r="E27" s="6" t="s">
        <v>27</v>
      </c>
      <c r="F27" s="6"/>
      <c r="G27" s="2">
        <v>8939192.6487738676</v>
      </c>
      <c r="H27" s="4">
        <f>G27/G5</f>
        <v>0.8333874048050115</v>
      </c>
      <c r="I27">
        <v>284253</v>
      </c>
      <c r="J27" s="4">
        <f>I27/I5</f>
        <v>0.80854991623027717</v>
      </c>
      <c r="K27" s="2">
        <v>321119.99061815703</v>
      </c>
    </row>
    <row r="28" spans="2:11" x14ac:dyDescent="0.3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 x14ac:dyDescent="0.3">
      <c r="E29" s="6" t="s">
        <v>29</v>
      </c>
      <c r="F29" s="6"/>
      <c r="G29" s="2">
        <v>4823.4433898369998</v>
      </c>
      <c r="H29" s="4">
        <f>G29/G5</f>
        <v>4.4968232891048779E-4</v>
      </c>
      <c r="I29">
        <v>55</v>
      </c>
      <c r="J29" s="4">
        <f>I29/I5</f>
        <v>1.5644600195130831E-4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11899311.85428738</v>
      </c>
      <c r="H4" s="5"/>
      <c r="I4" s="1">
        <v>3846821</v>
      </c>
      <c r="J4" s="5"/>
      <c r="K4" s="3">
        <v>343501574.53802937</v>
      </c>
    </row>
    <row r="5" spans="1:11" x14ac:dyDescent="0.3">
      <c r="E5" s="6" t="s">
        <v>7</v>
      </c>
      <c r="F5" s="6"/>
      <c r="G5" s="2">
        <v>10012928.783831971</v>
      </c>
      <c r="H5" s="4">
        <f>G5/G4</f>
        <v>0.84147124694645792</v>
      </c>
      <c r="I5">
        <v>433187</v>
      </c>
      <c r="J5" s="4">
        <f>I5/I4</f>
        <v>0.11260908682779885</v>
      </c>
      <c r="K5" s="2">
        <v>11972961.588722182</v>
      </c>
    </row>
    <row r="6" spans="1:11" x14ac:dyDescent="0.3">
      <c r="F6" t="s">
        <v>8</v>
      </c>
    </row>
    <row r="7" spans="1:11" x14ac:dyDescent="0.3">
      <c r="F7" t="s">
        <v>9</v>
      </c>
      <c r="G7" s="2">
        <v>9654796.0677550752</v>
      </c>
      <c r="H7" s="4">
        <f>G7/G5</f>
        <v>0.96423297081117987</v>
      </c>
      <c r="I7">
        <v>421685</v>
      </c>
      <c r="J7" s="4">
        <f>I7/I5</f>
        <v>0.97344795665613237</v>
      </c>
      <c r="K7" s="2">
        <v>11733657.890053712</v>
      </c>
    </row>
    <row r="8" spans="1:11" x14ac:dyDescent="0.3">
      <c r="F8" t="s">
        <v>10</v>
      </c>
      <c r="G8" s="2">
        <f>G5-G7</f>
        <v>358132.71607689559</v>
      </c>
      <c r="H8" s="4">
        <f>1-H7</f>
        <v>3.5767029188820132E-2</v>
      </c>
      <c r="I8">
        <f>I5-I7</f>
        <v>11502</v>
      </c>
      <c r="J8" s="4">
        <f>1-J7</f>
        <v>2.6552043343867626E-2</v>
      </c>
      <c r="K8" s="2">
        <f>K5-K7</f>
        <v>239303.69866847061</v>
      </c>
    </row>
    <row r="9" spans="1:11" x14ac:dyDescent="0.3">
      <c r="E9" s="6" t="s">
        <v>11</v>
      </c>
      <c r="F9" s="6"/>
      <c r="G9" s="2">
        <v>1621173.1421308541</v>
      </c>
      <c r="H9" s="4">
        <f>1-H5-H10</f>
        <v>0.13624091560779933</v>
      </c>
      <c r="I9">
        <v>3392199</v>
      </c>
      <c r="J9" s="4">
        <f>1-J5-J10</f>
        <v>0.88181877971447065</v>
      </c>
      <c r="K9" s="2">
        <v>327728503.69380587</v>
      </c>
    </row>
    <row r="10" spans="1:11" x14ac:dyDescent="0.3">
      <c r="E10" s="6" t="s">
        <v>12</v>
      </c>
      <c r="F10" s="6"/>
      <c r="G10" s="2">
        <v>265209.92832455703</v>
      </c>
      <c r="H10" s="4">
        <f>G10/G4</f>
        <v>2.2287837445742763E-2</v>
      </c>
      <c r="I10">
        <v>21435</v>
      </c>
      <c r="J10" s="4">
        <f>I10/I4</f>
        <v>5.5721334577304221E-3</v>
      </c>
      <c r="K10" s="2">
        <v>3800109.255501267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1844493.3696835402</v>
      </c>
      <c r="H13" s="5">
        <f>G13/G5</f>
        <v>0.18421117432312831</v>
      </c>
      <c r="I13" s="1">
        <f>I14+I15</f>
        <v>55781</v>
      </c>
      <c r="J13" s="5">
        <f>I13/I5</f>
        <v>0.12876886887187289</v>
      </c>
      <c r="K13" s="3">
        <f>K14+K15</f>
        <v>2345826.0552331097</v>
      </c>
    </row>
    <row r="14" spans="1:11" x14ac:dyDescent="0.3">
      <c r="E14" s="6" t="s">
        <v>15</v>
      </c>
      <c r="F14" s="6"/>
      <c r="G14" s="2">
        <v>1838778.6610004101</v>
      </c>
      <c r="H14" s="4">
        <f>G14/G7</f>
        <v>0.19045235633112251</v>
      </c>
      <c r="I14">
        <v>55641</v>
      </c>
      <c r="J14" s="4">
        <f>I14/I7</f>
        <v>0.13194920378955854</v>
      </c>
      <c r="K14" s="2">
        <v>2345777.3882195838</v>
      </c>
    </row>
    <row r="15" spans="1:11" x14ac:dyDescent="0.3">
      <c r="E15" s="6" t="s">
        <v>16</v>
      </c>
      <c r="F15" s="6"/>
      <c r="G15" s="2">
        <v>5714.7086831300003</v>
      </c>
      <c r="H15" s="4">
        <f>G15/G8</f>
        <v>1.5956957928141311E-2</v>
      </c>
      <c r="I15">
        <v>140</v>
      </c>
      <c r="J15" s="4">
        <f>I15/I8</f>
        <v>1.2171796209354895E-2</v>
      </c>
      <c r="K15" s="2">
        <v>48.667013525999998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909837.86367716698</v>
      </c>
      <c r="H18" s="4">
        <f>G18/G5</f>
        <v>9.0866307283269221E-2</v>
      </c>
      <c r="I18">
        <v>32744</v>
      </c>
      <c r="J18" s="4">
        <f>I18/I5</f>
        <v>7.5588602612728456E-2</v>
      </c>
      <c r="K18" s="2">
        <v>1744555.267542602</v>
      </c>
    </row>
    <row r="19" spans="2:11" x14ac:dyDescent="0.3">
      <c r="E19" s="6" t="s">
        <v>20</v>
      </c>
      <c r="F19" s="6"/>
      <c r="G19" s="2">
        <v>2995854.3319758512</v>
      </c>
      <c r="H19" s="4">
        <f>G19/G5</f>
        <v>0.29919860578787927</v>
      </c>
      <c r="I19">
        <v>105499</v>
      </c>
      <c r="J19" s="4">
        <f>I19/I5</f>
        <v>0.24354147285121669</v>
      </c>
      <c r="K19" s="2">
        <v>2736952.5872598649</v>
      </c>
    </row>
    <row r="20" spans="2:11" x14ac:dyDescent="0.3">
      <c r="E20" s="6" t="s">
        <v>21</v>
      </c>
      <c r="F20" s="6"/>
      <c r="G20" s="2">
        <v>6094873.3052345896</v>
      </c>
      <c r="H20" s="4">
        <f>1-H18-H19</f>
        <v>0.60993508692885157</v>
      </c>
      <c r="I20">
        <v>294029</v>
      </c>
      <c r="J20" s="4">
        <f>1-J18-J19</f>
        <v>0.68086992453605477</v>
      </c>
      <c r="K20" s="2">
        <v>6838652.2366450569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452072.298486538</v>
      </c>
      <c r="H22" s="4">
        <f>G22/G20</f>
        <v>7.4172550575952928E-2</v>
      </c>
      <c r="I22">
        <v>43934</v>
      </c>
      <c r="J22" s="4">
        <f>I22/I20</f>
        <v>0.14942063537950337</v>
      </c>
      <c r="K22" s="2">
        <v>876959.83578975894</v>
      </c>
    </row>
    <row r="23" spans="2:11" x14ac:dyDescent="0.3">
      <c r="F23" t="s">
        <v>24</v>
      </c>
      <c r="G23" s="2">
        <f>G20-G22</f>
        <v>5642801.0067480514</v>
      </c>
      <c r="H23" s="4">
        <f>1-H22</f>
        <v>0.92582744942404704</v>
      </c>
      <c r="I23">
        <f>I20-I22</f>
        <v>250095</v>
      </c>
      <c r="J23" s="4">
        <f>1-J22</f>
        <v>0.85057936462049666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1454166.9483697829</v>
      </c>
      <c r="H26" s="4">
        <f>G26/G5</f>
        <v>0.14522893149083899</v>
      </c>
      <c r="I26">
        <v>61433</v>
      </c>
      <c r="J26" s="4">
        <f>I26/I5</f>
        <v>0.14181635182957938</v>
      </c>
      <c r="K26" s="2">
        <v>3283969.992693034</v>
      </c>
    </row>
    <row r="27" spans="2:11" x14ac:dyDescent="0.3">
      <c r="E27" s="6" t="s">
        <v>27</v>
      </c>
      <c r="F27" s="6"/>
      <c r="G27" s="2">
        <v>8526426.3818662558</v>
      </c>
      <c r="H27" s="4">
        <f>G27/G5</f>
        <v>0.85154169833246063</v>
      </c>
      <c r="I27">
        <v>370184</v>
      </c>
      <c r="J27" s="4">
        <f>I27/I5</f>
        <v>0.85455934734883554</v>
      </c>
      <c r="K27" s="2">
        <v>8607436.8809767794</v>
      </c>
    </row>
    <row r="28" spans="2:11" x14ac:dyDescent="0.3">
      <c r="E28" s="6" t="s">
        <v>28</v>
      </c>
      <c r="F28" s="6"/>
      <c r="G28" s="2">
        <v>5032.7717003469998</v>
      </c>
      <c r="H28" s="4">
        <f>G28/G5</f>
        <v>5.0262733401974184E-4</v>
      </c>
      <c r="I28">
        <v>123</v>
      </c>
      <c r="J28" s="4">
        <f>I28/I5</f>
        <v>2.8394203888851695E-4</v>
      </c>
      <c r="K28" s="2">
        <v>39.297384028000003</v>
      </c>
    </row>
    <row r="29" spans="2:11" x14ac:dyDescent="0.3">
      <c r="E29" s="6" t="s">
        <v>29</v>
      </c>
      <c r="F29" s="6"/>
      <c r="G29" s="2">
        <v>14854.145032539</v>
      </c>
      <c r="H29" s="4">
        <f>G29/G5</f>
        <v>1.4834965226681943E-3</v>
      </c>
      <c r="I29">
        <v>420</v>
      </c>
      <c r="J29" s="4">
        <f>I29/I5</f>
        <v>9.6955818157054574E-4</v>
      </c>
      <c r="K29" s="2">
        <v>358.10954610700003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3"/>
  <sheetData>
    <row r="1" spans="1:2" x14ac:dyDescent="0.3">
      <c r="A1" t="s">
        <v>30</v>
      </c>
    </row>
    <row r="2" spans="1:2" x14ac:dyDescent="0.3">
      <c r="A2" t="s">
        <v>31</v>
      </c>
      <c r="B2">
        <f>'NEWT - UK'!$G$7</f>
        <v>10489694.256162371</v>
      </c>
    </row>
    <row r="3" spans="1:2" x14ac:dyDescent="0.3">
      <c r="A3" t="s">
        <v>32</v>
      </c>
      <c r="B3">
        <f>'NEWT - UK'!$G$8</f>
        <v>236640.93589081243</v>
      </c>
    </row>
    <row r="4" spans="1:2" x14ac:dyDescent="0.3">
      <c r="A4" t="s">
        <v>33</v>
      </c>
      <c r="B4">
        <f>'NEWT - UK'!$G$9</f>
        <v>485509.89327315998</v>
      </c>
    </row>
    <row r="5" spans="1:2" x14ac:dyDescent="0.3">
      <c r="A5" t="s">
        <v>34</v>
      </c>
      <c r="B5">
        <f>'NEWT - UK'!$G$10</f>
        <v>67.569443488000005</v>
      </c>
    </row>
    <row r="14" spans="1:2" x14ac:dyDescent="0.3">
      <c r="A14" t="s">
        <v>35</v>
      </c>
    </row>
    <row r="15" spans="1:2" x14ac:dyDescent="0.3">
      <c r="A15" t="s">
        <v>31</v>
      </c>
      <c r="B15">
        <f>'NEWT - UK'!$I$7</f>
        <v>345644</v>
      </c>
    </row>
    <row r="16" spans="1:2" x14ac:dyDescent="0.3">
      <c r="A16" t="s">
        <v>32</v>
      </c>
      <c r="B16">
        <f>'NEWT - UK'!$I$8</f>
        <v>5915</v>
      </c>
    </row>
    <row r="17" spans="1:2" x14ac:dyDescent="0.3">
      <c r="A17" t="s">
        <v>33</v>
      </c>
      <c r="B17">
        <f>'NEWT - UK'!$I$9</f>
        <v>870522</v>
      </c>
    </row>
    <row r="18" spans="1:2" x14ac:dyDescent="0.3">
      <c r="A18" t="s">
        <v>34</v>
      </c>
      <c r="B18">
        <f>'NEWT - UK'!$I$10</f>
        <v>21</v>
      </c>
    </row>
    <row r="26" spans="1:2" x14ac:dyDescent="0.3">
      <c r="A26" t="s">
        <v>18</v>
      </c>
    </row>
    <row r="27" spans="1:2" x14ac:dyDescent="0.3">
      <c r="A27" t="s">
        <v>36</v>
      </c>
      <c r="B27">
        <f>'NEWT - UK'!$G$18</f>
        <v>1149957.51908044</v>
      </c>
    </row>
    <row r="28" spans="1:2" x14ac:dyDescent="0.3">
      <c r="A28" t="s">
        <v>37</v>
      </c>
      <c r="B28">
        <f>'NEWT - UK'!$G$19</f>
        <v>3182975.6976998611</v>
      </c>
    </row>
    <row r="29" spans="1:2" x14ac:dyDescent="0.3">
      <c r="A29" t="s">
        <v>38</v>
      </c>
      <c r="B29">
        <f>'NEWT - UK'!$G$22</f>
        <v>102754.53363291</v>
      </c>
    </row>
    <row r="30" spans="1:2" x14ac:dyDescent="0.3">
      <c r="A30" t="s">
        <v>39</v>
      </c>
      <c r="B30">
        <f>'NEWT - UK'!$G$23</f>
        <v>6290647.4416399719</v>
      </c>
    </row>
    <row r="39" spans="1:2" x14ac:dyDescent="0.3">
      <c r="A39" t="s">
        <v>40</v>
      </c>
    </row>
    <row r="40" spans="1:2" x14ac:dyDescent="0.3">
      <c r="A40" t="s">
        <v>41</v>
      </c>
      <c r="B40">
        <f>'NEWT - UK'!$G$26</f>
        <v>1782319.0998894791</v>
      </c>
    </row>
    <row r="41" spans="1:2" x14ac:dyDescent="0.3">
      <c r="A41" t="s">
        <v>42</v>
      </c>
      <c r="B41">
        <f>'NEWT - UK'!$G$27</f>
        <v>8939192.6487738676</v>
      </c>
    </row>
    <row r="42" spans="1:2" x14ac:dyDescent="0.3">
      <c r="A42" t="s">
        <v>43</v>
      </c>
      <c r="B42">
        <f>'NEWT - UK'!$G$28</f>
        <v>0</v>
      </c>
    </row>
    <row r="43" spans="1:2" x14ac:dyDescent="0.3">
      <c r="A43" t="s">
        <v>44</v>
      </c>
      <c r="B43">
        <f>'NEWT - UK'!$G$29</f>
        <v>4823.4433898369998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2024-05-15T08:48:00Z</dcterms:created>
  <dcterms:modified xsi:type="dcterms:W3CDTF">2024-05-15T08:48:00Z</dcterms:modified>
</cp:coreProperties>
</file>