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F79BE989-3496-46FA-8527-913295157D73}" xr6:coauthVersionLast="47" xr6:coauthVersionMax="47" xr10:uidLastSave="{00000000-0000-0000-0000-000000000000}"/>
  <bookViews>
    <workbookView xWindow="30255" yWindow="-120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30" i="3"/>
  <c r="B29" i="3"/>
  <c r="B28" i="3"/>
  <c r="B27" i="3"/>
  <c r="B18" i="3"/>
  <c r="B17" i="3"/>
  <c r="B16" i="3"/>
  <c r="B15" i="3"/>
  <c r="B5" i="3"/>
  <c r="B4" i="3"/>
  <c r="B2" i="3"/>
  <c r="J29" i="5"/>
  <c r="H29" i="5"/>
  <c r="J28" i="5"/>
  <c r="H28" i="5"/>
  <c r="J27" i="5"/>
  <c r="H27" i="5"/>
  <c r="J26" i="5"/>
  <c r="H26" i="5"/>
  <c r="J23" i="5"/>
  <c r="I23" i="5"/>
  <c r="H23" i="5"/>
  <c r="G23" i="5"/>
  <c r="J22" i="5"/>
  <c r="H22" i="5"/>
  <c r="J19" i="5"/>
  <c r="H19" i="5"/>
  <c r="J18" i="5"/>
  <c r="J20" i="5" s="1"/>
  <c r="H18" i="5"/>
  <c r="H20" i="5" s="1"/>
  <c r="J15" i="5"/>
  <c r="H15" i="5"/>
  <c r="J14" i="5"/>
  <c r="H14" i="5"/>
  <c r="K13" i="5"/>
  <c r="I13" i="5"/>
  <c r="J13" i="5" s="1"/>
  <c r="G13" i="5"/>
  <c r="H13" i="5" s="1"/>
  <c r="J10" i="5"/>
  <c r="H10" i="5"/>
  <c r="H9" i="5"/>
  <c r="K8" i="5"/>
  <c r="I8" i="5"/>
  <c r="H8" i="5"/>
  <c r="G8" i="5"/>
  <c r="J7" i="5"/>
  <c r="J8" i="5" s="1"/>
  <c r="H7" i="5"/>
  <c r="J5" i="5"/>
  <c r="J9" i="5" s="1"/>
  <c r="H5" i="5"/>
  <c r="J29" i="2"/>
  <c r="H29" i="2"/>
  <c r="J28" i="2"/>
  <c r="H28" i="2"/>
  <c r="J27" i="2"/>
  <c r="H27" i="2"/>
  <c r="J26" i="2"/>
  <c r="H26" i="2"/>
  <c r="I23" i="2"/>
  <c r="H23" i="2"/>
  <c r="G23" i="2"/>
  <c r="J22" i="2"/>
  <c r="J23" i="2" s="1"/>
  <c r="H22" i="2"/>
  <c r="H20" i="2"/>
  <c r="J19" i="2"/>
  <c r="H19" i="2"/>
  <c r="J18" i="2"/>
  <c r="J20" i="2" s="1"/>
  <c r="H18" i="2"/>
  <c r="J15" i="2"/>
  <c r="J14" i="2"/>
  <c r="H14" i="2"/>
  <c r="K13" i="2"/>
  <c r="I13" i="2"/>
  <c r="J13" i="2" s="1"/>
  <c r="H13" i="2"/>
  <c r="G13" i="2"/>
  <c r="J10" i="2"/>
  <c r="H10" i="2"/>
  <c r="K8" i="2"/>
  <c r="I8" i="2"/>
  <c r="G8" i="2"/>
  <c r="B3" i="3" s="1"/>
  <c r="J7" i="2"/>
  <c r="J8" i="2" s="1"/>
  <c r="H7" i="2"/>
  <c r="H8" i="2" s="1"/>
  <c r="J5" i="2"/>
  <c r="J9" i="2" s="1"/>
  <c r="H5" i="2"/>
  <c r="H9" i="2" s="1"/>
  <c r="H15" i="2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<sst xmlns="http://schemas.openxmlformats.org/spreadsheetml/2006/main" count="82" uniqueCount="45">
  <si>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26 January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</si>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</sst>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10192531.851037107</c:v>
                </c:pt>
                <c:pt idx="1">
                  <c:v>310591.73939899914</c:v>
                </c:pt>
                <c:pt idx="2">
                  <c:v>438281.68126164097</c:v>
                </c:pt>
                <c:pt idx="3">
                  <c:v>49.112025590999998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C80-4F7C-8774-44918AFE3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333218</c:v>
                </c:pt>
                <c:pt idx="1">
                  <c:v>10497</c:v>
                </c:pt>
                <c:pt idx="2">
                  <c:v>695147</c:v>
                </c:pt>
                <c:pt idx="3">
                  <c:v>27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99C-4FE2-972C-78D6FC722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1089438.8383685569</c:v>
                </c:pt>
                <c:pt idx="1">
                  <c:v>2945176.7992324331</c:v>
                </c:pt>
                <c:pt idx="2">
                  <c:v>95604.484319633993</c:v>
                </c:pt>
                <c:pt idx="3">
                  <c:v>6372903.4685154818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528-4D9A-8A12-4EA615F0F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1728931.69697541</c:v>
                </c:pt>
                <c:pt idx="1">
                  <c:v>8772084.7166647501</c:v>
                </c:pt>
                <c:pt idx="2">
                  <c:v>42.779039236999999</c:v>
                </c:pt>
                <c:pt idx="3">
                  <c:v>2064.3977567080001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D1D-4C24-B325-2FEA50069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10941454.383723337</v>
      </c>
      <c r="H4" s="5"/>
      <c r="I4" s="1">
        <v>1038889</v>
      </c>
      <c r="J4" s="5"/>
      <c r="K4" s="3">
        <v>1249762.849185297</v>
      </c>
    </row>
    <row r="5" spans="1:11" x14ac:dyDescent="0.3">
      <c r="E5" s="6" t="s">
        <v>7</v>
      </c>
      <c r="F5" s="6"/>
      <c r="G5" s="2">
        <v>10503123.590436107</v>
      </c>
      <c r="H5" s="4">
        <f>G5/G4</f>
        <v>0.95993852572841709</v>
      </c>
      <c r="I5">
        <v>343715</v>
      </c>
      <c r="J5" s="4">
        <f>I5/I4</f>
        <v>0.3308486277167243</v>
      </c>
      <c r="K5" s="2">
        <v>981178.65641847602</v>
      </c>
    </row>
    <row r="6" spans="1:11" x14ac:dyDescent="0.3">
      <c r="F6" t="s">
        <v>8</v>
      </c>
    </row>
    <row r="7" spans="1:11" x14ac:dyDescent="0.3">
      <c r="F7" t="s">
        <v>9</v>
      </c>
      <c r="G7" s="2">
        <v>10192531.851037107</v>
      </c>
      <c r="H7" s="4">
        <f>G7/G5</f>
        <v>0.9704286313757351</v>
      </c>
      <c r="I7">
        <v>333218</v>
      </c>
      <c r="J7" s="4">
        <f>I7/I5</f>
        <v>0.96946016321661843</v>
      </c>
      <c r="K7" s="2">
        <v>950927.57039972395</v>
      </c>
    </row>
    <row r="8" spans="1:11" x14ac:dyDescent="0.3">
      <c r="F8" t="s">
        <v>10</v>
      </c>
      <c r="G8" s="2">
        <f>G5-G7</f>
        <v>310591.73939899914</v>
      </c>
      <c r="H8" s="4">
        <f>1-H7</f>
        <v>2.9571368624264904E-2</v>
      </c>
      <c r="I8">
        <f>I5-I7</f>
        <v>10497</v>
      </c>
      <c r="J8" s="4">
        <f>1-J7</f>
        <v>3.0539836783381569E-2</v>
      </c>
      <c r="K8" s="2">
        <f>K5-K7</f>
        <v>30251.086018752074</v>
      </c>
    </row>
    <row r="9" spans="1:11" x14ac:dyDescent="0.3">
      <c r="E9" s="6" t="s">
        <v>11</v>
      </c>
      <c r="F9" s="6"/>
      <c r="G9" s="2">
        <v>438281.68126164097</v>
      </c>
      <c r="H9" s="4">
        <f>1-H5-H10</f>
        <v>4.0056985652075064E-2</v>
      </c>
      <c r="I9">
        <v>695147</v>
      </c>
      <c r="J9" s="4">
        <f>1-J5-J10</f>
        <v>0.66912538298124247</v>
      </c>
      <c r="K9" s="2">
        <v>266275.08492855402</v>
      </c>
    </row>
    <row r="10" spans="1:11" x14ac:dyDescent="0.3">
      <c r="E10" s="6" t="s">
        <v>12</v>
      </c>
      <c r="F10" s="6"/>
      <c r="G10" s="2">
        <v>49.112025590999998</v>
      </c>
      <c r="H10" s="4">
        <f>G10/G4</f>
        <v>4.4886195078471238E-6</v>
      </c>
      <c r="I10">
        <v>27</v>
      </c>
      <c r="J10" s="4">
        <f>I10/I4</f>
        <v>2.598930203322973E-5</v>
      </c>
      <c r="K10" s="2">
        <v>2309.1078382669998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2544275.3416340994</v>
      </c>
      <c r="H13" s="5">
        <f>G13/G5</f>
        <v>0.24223987461700019</v>
      </c>
      <c r="I13" s="1">
        <f>I14+I15</f>
        <v>93917</v>
      </c>
      <c r="J13" s="5">
        <f>I13/I5</f>
        <v>0.27324091180192894</v>
      </c>
      <c r="K13" s="3">
        <f>K14+K15</f>
        <v>40530.212602767999</v>
      </c>
    </row>
    <row r="14" spans="1:11" x14ac:dyDescent="0.3">
      <c r="E14" s="6" t="s">
        <v>15</v>
      </c>
      <c r="F14" s="6"/>
      <c r="G14" s="2">
        <v>2470819.1103002592</v>
      </c>
      <c r="H14" s="4">
        <f>G14/G7</f>
        <v>0.24241465677135451</v>
      </c>
      <c r="I14">
        <v>89499</v>
      </c>
      <c r="J14" s="4">
        <f>I14/I7</f>
        <v>0.26858993211651233</v>
      </c>
      <c r="K14" s="2">
        <v>40178.947483707998</v>
      </c>
    </row>
    <row r="15" spans="1:11" x14ac:dyDescent="0.3">
      <c r="E15" s="6" t="s">
        <v>16</v>
      </c>
      <c r="F15" s="6"/>
      <c r="G15" s="2">
        <v>73456.231333839998</v>
      </c>
      <c r="H15" s="4">
        <f>G15/G8</f>
        <v>0.23650413715438534</v>
      </c>
      <c r="I15">
        <v>4418</v>
      </c>
      <c r="J15" s="4">
        <f>I15/I8</f>
        <v>0.42088215680670665</v>
      </c>
      <c r="K15" s="2">
        <v>351.26511906000002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1089438.8383685569</v>
      </c>
      <c r="H18" s="4">
        <f>G18/G5</f>
        <v>0.103725223166999</v>
      </c>
      <c r="I18">
        <v>39473</v>
      </c>
      <c r="J18" s="4">
        <f>I18/I5</f>
        <v>0.11484223848246367</v>
      </c>
      <c r="K18" s="2">
        <v>14660.665588669</v>
      </c>
    </row>
    <row r="19" spans="2:11" x14ac:dyDescent="0.3">
      <c r="E19" s="6" t="s">
        <v>20</v>
      </c>
      <c r="F19" s="6"/>
      <c r="G19" s="2">
        <v>2945176.7992324331</v>
      </c>
      <c r="H19" s="4">
        <f>G19/G5</f>
        <v>0.28040961090034594</v>
      </c>
      <c r="I19">
        <v>94175</v>
      </c>
      <c r="J19" s="4">
        <f>I19/I5</f>
        <v>0.2739915336834296</v>
      </c>
      <c r="K19" s="2">
        <v>167716.75732425301</v>
      </c>
    </row>
    <row r="20" spans="2:11" x14ac:dyDescent="0.3">
      <c r="E20" s="6" t="s">
        <v>21</v>
      </c>
      <c r="F20" s="6"/>
      <c r="G20" s="2">
        <v>6468507.9528351156</v>
      </c>
      <c r="H20" s="4">
        <f>1-H18-H19</f>
        <v>0.61586516593265506</v>
      </c>
      <c r="I20">
        <v>210067</v>
      </c>
      <c r="J20" s="4">
        <f>1-J18-J19</f>
        <v>0.61116622783410679</v>
      </c>
      <c r="K20" s="2">
        <v>798801.23350555403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95604.484319633993</v>
      </c>
      <c r="H22" s="4">
        <f>G22/G20</f>
        <v>1.4779990225988825E-2</v>
      </c>
      <c r="I22">
        <v>4876</v>
      </c>
      <c r="J22" s="4">
        <f>I22/I20</f>
        <v>2.3211641999933353E-2</v>
      </c>
      <c r="K22" s="2">
        <v>4578.5185399550001</v>
      </c>
    </row>
    <row r="23" spans="2:11" x14ac:dyDescent="0.3">
      <c r="F23" t="s">
        <v>24</v>
      </c>
      <c r="G23" s="2">
        <f>G20-G22</f>
        <v>6372903.4685154818</v>
      </c>
      <c r="H23" s="4">
        <f>1-H22</f>
        <v>0.98522000977401114</v>
      </c>
      <c r="I23">
        <f>I20-I22</f>
        <v>205191</v>
      </c>
      <c r="J23" s="4">
        <f>1-J22</f>
        <v>0.97678835800006669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1728931.69697541</v>
      </c>
      <c r="H26" s="4">
        <f>G26/G5</f>
        <v>0.16461119228852394</v>
      </c>
      <c r="I26">
        <v>65288</v>
      </c>
      <c r="J26" s="4">
        <f>I26/I5</f>
        <v>0.18994806743959386</v>
      </c>
      <c r="K26" s="2">
        <v>243054.36499267101</v>
      </c>
    </row>
    <row r="27" spans="2:11" x14ac:dyDescent="0.3">
      <c r="E27" s="6" t="s">
        <v>27</v>
      </c>
      <c r="F27" s="6"/>
      <c r="G27" s="2">
        <v>8772084.7166647501</v>
      </c>
      <c r="H27" s="4">
        <f>G27/G5</f>
        <v>0.83518818388963845</v>
      </c>
      <c r="I27">
        <v>278397</v>
      </c>
      <c r="J27" s="4">
        <f>I27/I5</f>
        <v>0.80996465094627812</v>
      </c>
      <c r="K27" s="2">
        <v>738124.29142580496</v>
      </c>
    </row>
    <row r="28" spans="2:11" x14ac:dyDescent="0.3">
      <c r="E28" s="6" t="s">
        <v>28</v>
      </c>
      <c r="F28" s="6"/>
      <c r="G28" s="2">
        <v>42.779039236999999</v>
      </c>
      <c r="H28" s="4">
        <f>G28/G5</f>
        <v>4.0729825626305659E-6</v>
      </c>
      <c r="I28">
        <v>1</v>
      </c>
      <c r="J28" s="4">
        <f>I28/I5</f>
        <v>2.9093871375994646E-6</v>
      </c>
      <c r="K28" s="2">
        <v>0</v>
      </c>
    </row>
    <row r="29" spans="2:11" x14ac:dyDescent="0.3">
      <c r="E29" s="6" t="s">
        <v>29</v>
      </c>
      <c r="F29" s="6"/>
      <c r="G29" s="2">
        <v>2064.3977567080001</v>
      </c>
      <c r="H29" s="4">
        <f>G29/G5</f>
        <v>1.9655083927487928E-4</v>
      </c>
      <c r="I29">
        <v>29</v>
      </c>
      <c r="J29" s="4">
        <f>I29/I5</f>
        <v>8.4372226990384481E-5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11632823.342358597</v>
      </c>
      <c r="H4" s="5"/>
      <c r="I4" s="1">
        <v>3669638</v>
      </c>
      <c r="J4" s="5"/>
      <c r="K4" s="3">
        <v>298459683.19466287</v>
      </c>
    </row>
    <row r="5" spans="1:11" x14ac:dyDescent="0.3">
      <c r="E5" s="6" t="s">
        <v>7</v>
      </c>
      <c r="F5" s="6"/>
      <c r="G5" s="2">
        <v>9590376.7359620351</v>
      </c>
      <c r="H5" s="4">
        <f>G5/G4</f>
        <v>0.82442382676272563</v>
      </c>
      <c r="I5">
        <v>414490</v>
      </c>
      <c r="J5" s="4">
        <f>I5/I4</f>
        <v>0.11295119573102307</v>
      </c>
      <c r="K5" s="2">
        <v>10511816.218877094</v>
      </c>
    </row>
    <row r="6" spans="1:11" x14ac:dyDescent="0.3">
      <c r="F6" t="s">
        <v>8</v>
      </c>
    </row>
    <row r="7" spans="1:11" x14ac:dyDescent="0.3">
      <c r="F7" t="s">
        <v>9</v>
      </c>
      <c r="G7" s="2">
        <v>9189217.2981500756</v>
      </c>
      <c r="H7" s="4">
        <f>G7/G5</f>
        <v>0.95817062782239926</v>
      </c>
      <c r="I7">
        <v>401063</v>
      </c>
      <c r="J7" s="4">
        <f>I7/I5</f>
        <v>0.96760597360611833</v>
      </c>
      <c r="K7" s="2">
        <v>10324809.250140699</v>
      </c>
    </row>
    <row r="8" spans="1:11" x14ac:dyDescent="0.3">
      <c r="F8" t="s">
        <v>10</v>
      </c>
      <c r="G8" s="2">
        <f>G5-G7</f>
        <v>401159.43781195953</v>
      </c>
      <c r="H8" s="4">
        <f>1-H7</f>
        <v>4.1829372177600743E-2</v>
      </c>
      <c r="I8">
        <f>I5-I7</f>
        <v>13427</v>
      </c>
      <c r="J8" s="4">
        <f>1-J7</f>
        <v>3.239402639388167E-2</v>
      </c>
      <c r="K8" s="2">
        <f>K5-K7</f>
        <v>187006.96873639524</v>
      </c>
    </row>
    <row r="9" spans="1:11" x14ac:dyDescent="0.3">
      <c r="E9" s="6" t="s">
        <v>11</v>
      </c>
      <c r="F9" s="6"/>
      <c r="G9" s="2">
        <v>1787200.8523302029</v>
      </c>
      <c r="H9" s="4">
        <f>1-H5-H10</f>
        <v>0.15363431556829982</v>
      </c>
      <c r="I9">
        <v>3233962</v>
      </c>
      <c r="J9" s="4">
        <f>1-J5-J10</f>
        <v>0.88127548275878986</v>
      </c>
      <c r="K9" s="2">
        <v>284205299.82651311</v>
      </c>
    </row>
    <row r="10" spans="1:11" x14ac:dyDescent="0.3">
      <c r="E10" s="6" t="s">
        <v>12</v>
      </c>
      <c r="F10" s="6"/>
      <c r="G10" s="2">
        <v>255245.75406635701</v>
      </c>
      <c r="H10" s="4">
        <f>G10/G4</f>
        <v>2.1941857668974541E-2</v>
      </c>
      <c r="I10">
        <v>21186</v>
      </c>
      <c r="J10" s="4">
        <f>I10/I4</f>
        <v>5.7733215101871084E-3</v>
      </c>
      <c r="K10" s="2">
        <v>3742567.1492726202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1779874.5341179662</v>
      </c>
      <c r="H13" s="5">
        <f>G13/G5</f>
        <v>0.1855896366869286</v>
      </c>
      <c r="I13" s="1">
        <f>I14+I15</f>
        <v>51794</v>
      </c>
      <c r="J13" s="5">
        <f>I13/I5</f>
        <v>0.12495838259065357</v>
      </c>
      <c r="K13" s="3">
        <f>K14+K15</f>
        <v>1618534.2554052041</v>
      </c>
    </row>
    <row r="14" spans="1:11" x14ac:dyDescent="0.3">
      <c r="E14" s="6" t="s">
        <v>15</v>
      </c>
      <c r="F14" s="6"/>
      <c r="G14" s="2">
        <v>1723506.7200380261</v>
      </c>
      <c r="H14" s="4">
        <f>G14/G7</f>
        <v>0.18755751051670019</v>
      </c>
      <c r="I14">
        <v>48865</v>
      </c>
      <c r="J14" s="4">
        <f>I14/I7</f>
        <v>0.12183871361855868</v>
      </c>
      <c r="K14" s="2">
        <v>1618335.075379773</v>
      </c>
    </row>
    <row r="15" spans="1:11" x14ac:dyDescent="0.3">
      <c r="E15" s="6" t="s">
        <v>16</v>
      </c>
      <c r="F15" s="6"/>
      <c r="G15" s="2">
        <v>56367.814079939999</v>
      </c>
      <c r="H15" s="4">
        <f>G15/G8</f>
        <v>0.14051224716882266</v>
      </c>
      <c r="I15">
        <v>2929</v>
      </c>
      <c r="J15" s="4">
        <f>I15/I8</f>
        <v>0.21814254859611232</v>
      </c>
      <c r="K15" s="2">
        <v>199.18002543099999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869788.83078403305</v>
      </c>
      <c r="H18" s="4">
        <f>G18/G5</f>
        <v>9.0693916905526265E-2</v>
      </c>
      <c r="I18">
        <v>30166</v>
      </c>
      <c r="J18" s="4">
        <f>I18/I5</f>
        <v>7.2778595382277017E-2</v>
      </c>
      <c r="K18" s="2">
        <v>1358598.4709878881</v>
      </c>
    </row>
    <row r="19" spans="2:11" x14ac:dyDescent="0.3">
      <c r="E19" s="6" t="s">
        <v>20</v>
      </c>
      <c r="F19" s="6"/>
      <c r="G19" s="2">
        <v>2682254.5380092598</v>
      </c>
      <c r="H19" s="4">
        <f>G19/G5</f>
        <v>0.27968187401349215</v>
      </c>
      <c r="I19">
        <v>93530</v>
      </c>
      <c r="J19" s="4">
        <f>I19/I5</f>
        <v>0.22565079977804048</v>
      </c>
      <c r="K19" s="2">
        <v>4801520.4593688007</v>
      </c>
    </row>
    <row r="20" spans="2:11" x14ac:dyDescent="0.3">
      <c r="E20" s="6" t="s">
        <v>21</v>
      </c>
      <c r="F20" s="6"/>
      <c r="G20" s="2">
        <v>6026002.8308048174</v>
      </c>
      <c r="H20" s="4">
        <f>1-H18-H19</f>
        <v>0.6296242090809816</v>
      </c>
      <c r="I20">
        <v>289876</v>
      </c>
      <c r="J20" s="4">
        <f>1-J18-J19</f>
        <v>0.70157060483968248</v>
      </c>
      <c r="K20" s="2">
        <v>3770706.1698030122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450063.21031166398</v>
      </c>
      <c r="H22" s="4">
        <f>G22/G20</f>
        <v>7.4686856768627616E-2</v>
      </c>
      <c r="I22">
        <v>43812</v>
      </c>
      <c r="J22" s="4">
        <f>I22/I20</f>
        <v>0.15114048765679117</v>
      </c>
      <c r="K22" s="2">
        <v>675565.93908050202</v>
      </c>
    </row>
    <row r="23" spans="2:11" x14ac:dyDescent="0.3">
      <c r="F23" t="s">
        <v>24</v>
      </c>
      <c r="G23" s="2">
        <f>G20-G22</f>
        <v>5575939.6204931531</v>
      </c>
      <c r="H23" s="4">
        <f>1-H22</f>
        <v>0.92531314323137237</v>
      </c>
      <c r="I23">
        <f>I20-I22</f>
        <v>246064</v>
      </c>
      <c r="J23" s="4">
        <f>1-J22</f>
        <v>0.84885951234320878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1344370.8048498509</v>
      </c>
      <c r="H26" s="4">
        <f>G26/G5</f>
        <v>0.14017914435089121</v>
      </c>
      <c r="I26">
        <v>56373</v>
      </c>
      <c r="J26" s="4">
        <f>I26/I5</f>
        <v>0.13600569374411928</v>
      </c>
      <c r="K26" s="2">
        <v>3998665.7630001288</v>
      </c>
    </row>
    <row r="27" spans="2:11" x14ac:dyDescent="0.3">
      <c r="E27" s="6" t="s">
        <v>27</v>
      </c>
      <c r="F27" s="6"/>
      <c r="G27" s="2">
        <v>8184696.6317545781</v>
      </c>
      <c r="H27" s="4">
        <f>G27/G5</f>
        <v>0.8534280620138277</v>
      </c>
      <c r="I27">
        <v>356134</v>
      </c>
      <c r="J27" s="4">
        <f>I27/I5</f>
        <v>0.8592101136336221</v>
      </c>
      <c r="K27" s="2">
        <v>6432365.6164269941</v>
      </c>
    </row>
    <row r="28" spans="2:11" x14ac:dyDescent="0.3">
      <c r="E28" s="6" t="s">
        <v>28</v>
      </c>
      <c r="F28" s="6"/>
      <c r="G28" s="2">
        <v>9154.0287603870001</v>
      </c>
      <c r="H28" s="4">
        <f>G28/G5</f>
        <v>9.5450147709642981E-4</v>
      </c>
      <c r="I28">
        <v>193</v>
      </c>
      <c r="J28" s="4">
        <f>I28/I5</f>
        <v>4.6563246399189363E-4</v>
      </c>
      <c r="K28" s="2">
        <v>39.369537368000003</v>
      </c>
    </row>
    <row r="29" spans="2:11" x14ac:dyDescent="0.3">
      <c r="E29" s="6" t="s">
        <v>29</v>
      </c>
      <c r="F29" s="6"/>
      <c r="G29" s="2">
        <v>39742.140200171001</v>
      </c>
      <c r="H29" s="4">
        <f>G29/G5</f>
        <v>4.1439602733379342E-3</v>
      </c>
      <c r="I29">
        <v>750</v>
      </c>
      <c r="J29" s="4">
        <f>I29/I5</f>
        <v>1.8094525802793795E-3</v>
      </c>
      <c r="K29" s="2">
        <v>297.20869561400002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"/>
  <sheetData>
    <row r="1" spans="1:2" x14ac:dyDescent="0.3">
      <c r="A1" t="s">
        <v>30</v>
      </c>
    </row>
    <row r="2" spans="1:2" x14ac:dyDescent="0.3">
      <c r="A2" t="s">
        <v>31</v>
      </c>
      <c r="B2">
        <f>'NEWT - UK'!$G$7</f>
        <v>10192531.851037107</v>
      </c>
    </row>
    <row r="3" spans="1:2" x14ac:dyDescent="0.3">
      <c r="A3" t="s">
        <v>32</v>
      </c>
      <c r="B3">
        <f>'NEWT - UK'!$G$8</f>
        <v>310591.73939899914</v>
      </c>
    </row>
    <row r="4" spans="1:2" x14ac:dyDescent="0.3">
      <c r="A4" t="s">
        <v>33</v>
      </c>
      <c r="B4">
        <f>'NEWT - UK'!$G$9</f>
        <v>438281.68126164097</v>
      </c>
    </row>
    <row r="5" spans="1:2" x14ac:dyDescent="0.3">
      <c r="A5" t="s">
        <v>34</v>
      </c>
      <c r="B5">
        <f>'NEWT - UK'!$G$10</f>
        <v>49.112025590999998</v>
      </c>
    </row>
    <row r="14" spans="1:2" x14ac:dyDescent="0.3">
      <c r="A14" t="s">
        <v>35</v>
      </c>
    </row>
    <row r="15" spans="1:2" x14ac:dyDescent="0.3">
      <c r="A15" t="s">
        <v>31</v>
      </c>
      <c r="B15">
        <f>'NEWT - UK'!$I$7</f>
        <v>333218</v>
      </c>
    </row>
    <row r="16" spans="1:2" x14ac:dyDescent="0.3">
      <c r="A16" t="s">
        <v>32</v>
      </c>
      <c r="B16">
        <f>'NEWT - UK'!$I$8</f>
        <v>10497</v>
      </c>
    </row>
    <row r="17" spans="1:2" x14ac:dyDescent="0.3">
      <c r="A17" t="s">
        <v>33</v>
      </c>
      <c r="B17">
        <f>'NEWT - UK'!$I$9</f>
        <v>695147</v>
      </c>
    </row>
    <row r="18" spans="1:2" x14ac:dyDescent="0.3">
      <c r="A18" t="s">
        <v>34</v>
      </c>
      <c r="B18">
        <f>'NEWT - UK'!$I$10</f>
        <v>27</v>
      </c>
    </row>
    <row r="26" spans="1:2" x14ac:dyDescent="0.3">
      <c r="A26" t="s">
        <v>18</v>
      </c>
    </row>
    <row r="27" spans="1:2" x14ac:dyDescent="0.3">
      <c r="A27" t="s">
        <v>36</v>
      </c>
      <c r="B27">
        <f>'NEWT - UK'!$G$18</f>
        <v>1089438.8383685569</v>
      </c>
    </row>
    <row r="28" spans="1:2" x14ac:dyDescent="0.3">
      <c r="A28" t="s">
        <v>37</v>
      </c>
      <c r="B28">
        <f>'NEWT - UK'!$G$19</f>
        <v>2945176.7992324331</v>
      </c>
    </row>
    <row r="29" spans="1:2" x14ac:dyDescent="0.3">
      <c r="A29" t="s">
        <v>38</v>
      </c>
      <c r="B29">
        <f>'NEWT - UK'!$G$22</f>
        <v>95604.484319633993</v>
      </c>
    </row>
    <row r="30" spans="1:2" x14ac:dyDescent="0.3">
      <c r="A30" t="s">
        <v>39</v>
      </c>
      <c r="B30">
        <f>'NEWT - UK'!$G$23</f>
        <v>6372903.4685154818</v>
      </c>
    </row>
    <row r="39" spans="1:2" x14ac:dyDescent="0.3">
      <c r="A39" t="s">
        <v>40</v>
      </c>
    </row>
    <row r="40" spans="1:2" x14ac:dyDescent="0.3">
      <c r="A40" t="s">
        <v>41</v>
      </c>
      <c r="B40">
        <f>'NEWT - UK'!$G$26</f>
        <v>1728931.69697541</v>
      </c>
    </row>
    <row r="41" spans="1:2" x14ac:dyDescent="0.3">
      <c r="A41" t="s">
        <v>42</v>
      </c>
      <c r="B41">
        <f>'NEWT - UK'!$G$27</f>
        <v>8772084.7166647501</v>
      </c>
    </row>
    <row r="42" spans="1:2" x14ac:dyDescent="0.3">
      <c r="A42" t="s">
        <v>43</v>
      </c>
      <c r="B42">
        <f>'NEWT - UK'!$G$28</f>
        <v>42.779039236999999</v>
      </c>
    </row>
    <row r="43" spans="1:2" x14ac:dyDescent="0.3">
      <c r="A43" t="s">
        <v>44</v>
      </c>
      <c r="B43">
        <f>'NEWT - UK'!$G$29</f>
        <v>2064.3977567080001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2024-02-02T10:17:42Z</dcterms:created>
  <dcterms:modified xsi:type="dcterms:W3CDTF">2024-02-02T10:17:42Z</dcterms:modified>
</cp:coreProperties>
</file>