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A8C7B49B-B558-4257-BFAD-0F4A6DFB0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J13" i="5"/>
  <c r="I13" i="5"/>
  <c r="G13" i="5"/>
  <c r="H13" i="5" s="1"/>
  <c r="J10" i="5"/>
  <c r="H10" i="5"/>
  <c r="J9" i="5"/>
  <c r="K8" i="5"/>
  <c r="J8" i="5"/>
  <c r="I8" i="5"/>
  <c r="J15" i="5" s="1"/>
  <c r="G8" i="5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H20" i="2"/>
  <c r="J19" i="2"/>
  <c r="H19" i="2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G8" i="2"/>
  <c r="H15" i="2" s="1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<sst xmlns="http://schemas.openxmlformats.org/spreadsheetml/2006/main" count="82" uniqueCount="45">
  <si>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31 May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</si>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</sst>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9987115.9563348517</c:v>
                </c:pt>
                <c:pt idx="1">
                  <c:v>219728.92266342789</c:v>
                </c:pt>
                <c:pt idx="2">
                  <c:v>440007.52448084101</c:v>
                </c:pt>
                <c:pt idx="3">
                  <c:v>87.938202907000004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54-4FB5-8FF9-95F9004E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310441</c:v>
                </c:pt>
                <c:pt idx="1">
                  <c:v>4968</c:v>
                </c:pt>
                <c:pt idx="2">
                  <c:v>768379</c:v>
                </c:pt>
                <c:pt idx="3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153-41F0-8616-AA1F170D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931554.14672814298</c:v>
                </c:pt>
                <c:pt idx="1">
                  <c:v>3395329.3693971252</c:v>
                </c:pt>
                <c:pt idx="2">
                  <c:v>93094.915836700995</c:v>
                </c:pt>
                <c:pt idx="3">
                  <c:v>5786866.447036311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19-4D29-903D-24AF0667C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1392707.7810431251</c:v>
                </c:pt>
                <c:pt idx="1">
                  <c:v>8806764.5461604726</c:v>
                </c:pt>
                <c:pt idx="2">
                  <c:v>0</c:v>
                </c:pt>
                <c:pt idx="3">
                  <c:v>7372.551794682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F4D-4FF0-AD5F-8967851F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10646940.341682028</v>
      </c>
      <c r="H4" s="5"/>
      <c r="I4" s="1">
        <v>1083802</v>
      </c>
      <c r="J4" s="5"/>
      <c r="K4" s="3">
        <v>725238.24686664098</v>
      </c>
    </row>
    <row r="5" spans="1:11" x14ac:dyDescent="0.3">
      <c r="E5" s="6" t="s">
        <v>7</v>
      </c>
      <c r="F5" s="6"/>
      <c r="G5" s="2">
        <v>10206844.87899828</v>
      </c>
      <c r="H5" s="4">
        <f>G5/G4</f>
        <v>0.95866460705515499</v>
      </c>
      <c r="I5">
        <v>315409</v>
      </c>
      <c r="J5" s="4">
        <f>I5/I4</f>
        <v>0.29102086912554137</v>
      </c>
      <c r="K5" s="2">
        <v>380669.01403805299</v>
      </c>
    </row>
    <row r="6" spans="1:11" x14ac:dyDescent="0.3">
      <c r="F6" t="s">
        <v>8</v>
      </c>
    </row>
    <row r="7" spans="1:11" x14ac:dyDescent="0.3">
      <c r="F7" t="s">
        <v>9</v>
      </c>
      <c r="G7" s="2">
        <v>9987115.9563348517</v>
      </c>
      <c r="H7" s="4">
        <f>G7/G5</f>
        <v>0.97847239521435814</v>
      </c>
      <c r="I7">
        <v>310441</v>
      </c>
      <c r="J7" s="4">
        <f>I7/I5</f>
        <v>0.98424902269751335</v>
      </c>
      <c r="K7" s="2">
        <v>353533.46200215298</v>
      </c>
    </row>
    <row r="8" spans="1:11" x14ac:dyDescent="0.3">
      <c r="F8" t="s">
        <v>10</v>
      </c>
      <c r="G8" s="2">
        <f>G5-G7</f>
        <v>219728.92266342789</v>
      </c>
      <c r="H8" s="4">
        <f>1-H7</f>
        <v>2.1527604785641863E-2</v>
      </c>
      <c r="I8">
        <f>I5-I7</f>
        <v>4968</v>
      </c>
      <c r="J8" s="4">
        <f>1-J7</f>
        <v>1.5750977302486646E-2</v>
      </c>
      <c r="K8" s="2">
        <f>K5-K7</f>
        <v>27135.552035900007</v>
      </c>
    </row>
    <row r="9" spans="1:11" x14ac:dyDescent="0.3">
      <c r="E9" s="6" t="s">
        <v>11</v>
      </c>
      <c r="F9" s="6"/>
      <c r="G9" s="2">
        <v>440007.52448084101</v>
      </c>
      <c r="H9" s="4">
        <f>1-H5-H10</f>
        <v>4.1327133463709122E-2</v>
      </c>
      <c r="I9">
        <v>768379</v>
      </c>
      <c r="J9" s="4">
        <f>1-J5-J10</f>
        <v>0.70896621338583987</v>
      </c>
      <c r="K9" s="2">
        <v>344567.15903479798</v>
      </c>
    </row>
    <row r="10" spans="1:11" x14ac:dyDescent="0.3">
      <c r="E10" s="6" t="s">
        <v>12</v>
      </c>
      <c r="F10" s="6"/>
      <c r="G10" s="2">
        <v>87.938202907000004</v>
      </c>
      <c r="H10" s="4">
        <f>G10/G4</f>
        <v>8.259481135883525E-6</v>
      </c>
      <c r="I10">
        <v>14</v>
      </c>
      <c r="J10" s="4">
        <f>I10/I4</f>
        <v>1.2917488618769848E-5</v>
      </c>
      <c r="K10" s="2">
        <v>2.0737937899999999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2647771.2801699559</v>
      </c>
      <c r="H13" s="5">
        <f>G13/G5</f>
        <v>0.25941133734853172</v>
      </c>
      <c r="I13" s="1">
        <f>I14+I15</f>
        <v>92231</v>
      </c>
      <c r="J13" s="5">
        <f>I13/I5</f>
        <v>0.29241714725958995</v>
      </c>
      <c r="K13" s="3">
        <f>K14+K15</f>
        <v>54327.317923731003</v>
      </c>
    </row>
    <row r="14" spans="1:11" x14ac:dyDescent="0.3">
      <c r="E14" s="6" t="s">
        <v>15</v>
      </c>
      <c r="F14" s="6"/>
      <c r="G14" s="2">
        <v>2642315.0213503861</v>
      </c>
      <c r="H14" s="4">
        <f>G14/G7</f>
        <v>0.26457237834255437</v>
      </c>
      <c r="I14">
        <v>91877</v>
      </c>
      <c r="J14" s="4">
        <f>I14/I7</f>
        <v>0.29595639751192659</v>
      </c>
      <c r="K14" s="2">
        <v>54327.317923731003</v>
      </c>
    </row>
    <row r="15" spans="1:11" x14ac:dyDescent="0.3">
      <c r="E15" s="6" t="s">
        <v>16</v>
      </c>
      <c r="F15" s="6"/>
      <c r="G15" s="2">
        <v>5456.25881957</v>
      </c>
      <c r="H15" s="4">
        <f>G15/G8</f>
        <v>2.4831773411676361E-2</v>
      </c>
      <c r="I15">
        <v>354</v>
      </c>
      <c r="J15" s="4">
        <f>I15/I8</f>
        <v>7.1256038647342992E-2</v>
      </c>
      <c r="K15" s="2">
        <v>0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931554.14672814298</v>
      </c>
      <c r="H18" s="4">
        <f>G18/G5</f>
        <v>9.1267591285228544E-2</v>
      </c>
      <c r="I18">
        <v>34338</v>
      </c>
      <c r="J18" s="4">
        <f>I18/I5</f>
        <v>0.10886816799774261</v>
      </c>
      <c r="K18" s="2">
        <v>9468.5398656540001</v>
      </c>
    </row>
    <row r="19" spans="2:11" x14ac:dyDescent="0.3">
      <c r="E19" s="6" t="s">
        <v>20</v>
      </c>
      <c r="F19" s="6"/>
      <c r="G19" s="2">
        <v>3395329.3693971252</v>
      </c>
      <c r="H19" s="4">
        <f>G19/G5</f>
        <v>0.3326521966042017</v>
      </c>
      <c r="I19">
        <v>102101</v>
      </c>
      <c r="J19" s="4">
        <f>I19/I5</f>
        <v>0.32370984975064121</v>
      </c>
      <c r="K19" s="2">
        <v>70945.491003977004</v>
      </c>
    </row>
    <row r="20" spans="2:11" x14ac:dyDescent="0.3">
      <c r="E20" s="6" t="s">
        <v>21</v>
      </c>
      <c r="F20" s="6"/>
      <c r="G20" s="2">
        <v>5879961.3628730122</v>
      </c>
      <c r="H20" s="4">
        <f>1-H18-H19</f>
        <v>0.5760802121105697</v>
      </c>
      <c r="I20">
        <v>178970</v>
      </c>
      <c r="J20" s="4">
        <f>1-J18-J19</f>
        <v>0.56742198225161622</v>
      </c>
      <c r="K20" s="2">
        <v>300254.98316842201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93094.915836700995</v>
      </c>
      <c r="H22" s="4">
        <f>G22/G20</f>
        <v>1.5832572714595837E-2</v>
      </c>
      <c r="I22">
        <v>4378</v>
      </c>
      <c r="J22" s="4">
        <f>I22/I20</f>
        <v>2.4462200368776891E-2</v>
      </c>
      <c r="K22" s="2">
        <v>2936.1819937690002</v>
      </c>
    </row>
    <row r="23" spans="2:11" x14ac:dyDescent="0.3">
      <c r="F23" t="s">
        <v>24</v>
      </c>
      <c r="G23" s="2">
        <f>G20-G22</f>
        <v>5786866.447036311</v>
      </c>
      <c r="H23" s="4">
        <f>1-H22</f>
        <v>0.98416742728540418</v>
      </c>
      <c r="I23">
        <f>I20-I22</f>
        <v>174592</v>
      </c>
      <c r="J23" s="4">
        <f>1-J22</f>
        <v>0.97553779963122311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1392707.7810431251</v>
      </c>
      <c r="H26" s="4">
        <f>G26/G5</f>
        <v>0.13644841256564763</v>
      </c>
      <c r="I26">
        <v>47704</v>
      </c>
      <c r="J26" s="4">
        <f>I26/I5</f>
        <v>0.15124489155350671</v>
      </c>
      <c r="K26" s="2">
        <v>173926.86378108201</v>
      </c>
    </row>
    <row r="27" spans="2:11" x14ac:dyDescent="0.3">
      <c r="E27" s="6" t="s">
        <v>27</v>
      </c>
      <c r="F27" s="6"/>
      <c r="G27" s="2">
        <v>8806764.5461604726</v>
      </c>
      <c r="H27" s="4">
        <f>G27/G5</f>
        <v>0.86282927295989098</v>
      </c>
      <c r="I27">
        <v>267621</v>
      </c>
      <c r="J27" s="4">
        <f>I27/I5</f>
        <v>0.84848878757422896</v>
      </c>
      <c r="K27" s="2">
        <v>206742.15025697101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7372.551794682</v>
      </c>
      <c r="H29" s="4">
        <f>G29/G5</f>
        <v>7.2231447446133399E-4</v>
      </c>
      <c r="I29">
        <v>84</v>
      </c>
      <c r="J29" s="4">
        <f>I29/I5</f>
        <v>2.6632087226426642E-4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12418382.65714011</v>
      </c>
      <c r="H4" s="5"/>
      <c r="I4" s="1">
        <v>3853381</v>
      </c>
      <c r="J4" s="5"/>
      <c r="K4" s="3">
        <v>359863018.39535826</v>
      </c>
    </row>
    <row r="5" spans="1:11" x14ac:dyDescent="0.3">
      <c r="E5" s="6" t="s">
        <v>7</v>
      </c>
      <c r="F5" s="6"/>
      <c r="G5" s="2">
        <v>10532974.713385848</v>
      </c>
      <c r="H5" s="4">
        <f>G5/G4</f>
        <v>0.84817604709014005</v>
      </c>
      <c r="I5">
        <v>438037</v>
      </c>
      <c r="J5" s="4">
        <f>I5/I4</f>
        <v>0.11367601594547749</v>
      </c>
      <c r="K5" s="2">
        <v>11405775.601179544</v>
      </c>
    </row>
    <row r="6" spans="1:11" x14ac:dyDescent="0.3">
      <c r="F6" t="s">
        <v>8</v>
      </c>
    </row>
    <row r="7" spans="1:11" x14ac:dyDescent="0.3">
      <c r="F7" t="s">
        <v>9</v>
      </c>
      <c r="G7" s="2">
        <v>10163820.169776108</v>
      </c>
      <c r="H7" s="4">
        <f>G7/G5</f>
        <v>0.96495248933422395</v>
      </c>
      <c r="I7">
        <v>426660</v>
      </c>
      <c r="J7" s="4">
        <f>I7/I5</f>
        <v>0.97402730819542638</v>
      </c>
      <c r="K7" s="2">
        <v>11143488.832599744</v>
      </c>
    </row>
    <row r="8" spans="1:11" x14ac:dyDescent="0.3">
      <c r="F8" t="s">
        <v>10</v>
      </c>
      <c r="G8" s="2">
        <f>G5-G7</f>
        <v>369154.54360974021</v>
      </c>
      <c r="H8" s="4">
        <f>1-H7</f>
        <v>3.5047510665776049E-2</v>
      </c>
      <c r="I8">
        <f>I5-I7</f>
        <v>11377</v>
      </c>
      <c r="J8" s="4">
        <f>1-J7</f>
        <v>2.5972691804573622E-2</v>
      </c>
      <c r="K8" s="2">
        <f>K5-K7</f>
        <v>262286.76857979968</v>
      </c>
    </row>
    <row r="9" spans="1:11" x14ac:dyDescent="0.3">
      <c r="E9" s="6" t="s">
        <v>11</v>
      </c>
      <c r="F9" s="6"/>
      <c r="G9" s="2">
        <v>1622629.9514791099</v>
      </c>
      <c r="H9" s="4">
        <f>1-H5-H10</f>
        <v>0.13066354905291619</v>
      </c>
      <c r="I9">
        <v>3393739</v>
      </c>
      <c r="J9" s="4">
        <f>1-J5-J10</f>
        <v>0.88071721950152349</v>
      </c>
      <c r="K9" s="2">
        <v>344349922.63740921</v>
      </c>
    </row>
    <row r="10" spans="1:11" x14ac:dyDescent="0.3">
      <c r="E10" s="6" t="s">
        <v>12</v>
      </c>
      <c r="F10" s="6"/>
      <c r="G10" s="2">
        <v>262777.99227515102</v>
      </c>
      <c r="H10" s="4">
        <f>G10/G4</f>
        <v>2.1160403856943757E-2</v>
      </c>
      <c r="I10">
        <v>21605</v>
      </c>
      <c r="J10" s="4">
        <f>I10/I4</f>
        <v>5.6067645529990417E-3</v>
      </c>
      <c r="K10" s="2">
        <v>4107320.1567695448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2017086.048417734</v>
      </c>
      <c r="H13" s="5">
        <f>G13/G5</f>
        <v>0.19150203084170675</v>
      </c>
      <c r="I13" s="1">
        <f>I14+I15</f>
        <v>58191</v>
      </c>
      <c r="J13" s="5">
        <f>I13/I5</f>
        <v>0.13284494232222391</v>
      </c>
      <c r="K13" s="3">
        <f>K14+K15</f>
        <v>1796292.321051049</v>
      </c>
    </row>
    <row r="14" spans="1:11" x14ac:dyDescent="0.3">
      <c r="E14" s="6" t="s">
        <v>15</v>
      </c>
      <c r="F14" s="6"/>
      <c r="G14" s="2">
        <v>2007087.3940228741</v>
      </c>
      <c r="H14" s="4">
        <f>G14/G7</f>
        <v>0.19747372154333254</v>
      </c>
      <c r="I14">
        <v>57838</v>
      </c>
      <c r="J14" s="4">
        <f>I14/I7</f>
        <v>0.135559930623916</v>
      </c>
      <c r="K14" s="2">
        <v>1796191.50315814</v>
      </c>
    </row>
    <row r="15" spans="1:11" x14ac:dyDescent="0.3">
      <c r="E15" s="6" t="s">
        <v>16</v>
      </c>
      <c r="F15" s="6"/>
      <c r="G15" s="2">
        <v>9998.6543948599992</v>
      </c>
      <c r="H15" s="4">
        <f>G15/G8</f>
        <v>2.7085280590316382E-2</v>
      </c>
      <c r="I15">
        <v>353</v>
      </c>
      <c r="J15" s="4">
        <f>I15/I8</f>
        <v>3.1027511646303945E-2</v>
      </c>
      <c r="K15" s="2">
        <v>100.81789290899999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900998.78625557304</v>
      </c>
      <c r="H18" s="4">
        <f>G18/G5</f>
        <v>8.5540771792657705E-2</v>
      </c>
      <c r="I18">
        <v>32693</v>
      </c>
      <c r="J18" s="4">
        <f>I18/I5</f>
        <v>7.4635247707385444E-2</v>
      </c>
      <c r="K18" s="2">
        <v>1527979.8601440771</v>
      </c>
    </row>
    <row r="19" spans="2:11" x14ac:dyDescent="0.3">
      <c r="E19" s="6" t="s">
        <v>20</v>
      </c>
      <c r="F19" s="6"/>
      <c r="G19" s="2">
        <v>3370624.8526600502</v>
      </c>
      <c r="H19" s="4">
        <f>G19/G5</f>
        <v>0.32000692533482361</v>
      </c>
      <c r="I19">
        <v>111262</v>
      </c>
      <c r="J19" s="4">
        <f>I19/I5</f>
        <v>0.2540013743131288</v>
      </c>
      <c r="K19" s="2">
        <v>1964094.8929259919</v>
      </c>
    </row>
    <row r="20" spans="2:11" x14ac:dyDescent="0.3">
      <c r="E20" s="6" t="s">
        <v>21</v>
      </c>
      <c r="F20" s="6"/>
      <c r="G20" s="2">
        <v>6249065.1282883631</v>
      </c>
      <c r="H20" s="4">
        <f>1-H18-H19</f>
        <v>0.5944523028725186</v>
      </c>
      <c r="I20">
        <v>293167</v>
      </c>
      <c r="J20" s="4">
        <f>1-J18-J19</f>
        <v>0.67136337797948564</v>
      </c>
      <c r="K20" s="2">
        <v>7312825.2958461549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452979.09486541699</v>
      </c>
      <c r="H22" s="4">
        <f>G22/G20</f>
        <v>7.2487497820252239E-2</v>
      </c>
      <c r="I22">
        <v>44489</v>
      </c>
      <c r="J22" s="4">
        <f>I22/I20</f>
        <v>0.15175309635804848</v>
      </c>
      <c r="K22" s="2">
        <v>792462.17784697795</v>
      </c>
    </row>
    <row r="23" spans="2:11" x14ac:dyDescent="0.3">
      <c r="F23" t="s">
        <v>24</v>
      </c>
      <c r="G23" s="2">
        <f>G20-G22</f>
        <v>5796086.033422946</v>
      </c>
      <c r="H23" s="4">
        <f>1-H22</f>
        <v>0.92751250217974779</v>
      </c>
      <c r="I23">
        <f>I20-I22</f>
        <v>248678</v>
      </c>
      <c r="J23" s="4">
        <f>1-J22</f>
        <v>0.84824690364195154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1426345.6519548839</v>
      </c>
      <c r="H26" s="4">
        <f>G26/G5</f>
        <v>0.13541717233425143</v>
      </c>
      <c r="I26">
        <v>60508</v>
      </c>
      <c r="J26" s="4">
        <f>I26/I5</f>
        <v>0.13813444982958062</v>
      </c>
      <c r="K26" s="2">
        <v>4775665.1844474822</v>
      </c>
    </row>
    <row r="27" spans="2:11" x14ac:dyDescent="0.3">
      <c r="E27" s="6" t="s">
        <v>27</v>
      </c>
      <c r="F27" s="6"/>
      <c r="G27" s="2">
        <v>9073098.4489084445</v>
      </c>
      <c r="H27" s="4">
        <f>G27/G5</f>
        <v>0.86139943328430124</v>
      </c>
      <c r="I27">
        <v>376015</v>
      </c>
      <c r="J27" s="4">
        <f>I27/I5</f>
        <v>0.85840922113885354</v>
      </c>
      <c r="K27" s="2">
        <v>6550461.3942409363</v>
      </c>
    </row>
    <row r="28" spans="2:11" x14ac:dyDescent="0.3">
      <c r="E28" s="6" t="s">
        <v>28</v>
      </c>
      <c r="F28" s="6"/>
      <c r="G28" s="2">
        <v>4680.8851522490004</v>
      </c>
      <c r="H28" s="4">
        <f>G28/G5</f>
        <v>4.4440296114072028E-4</v>
      </c>
      <c r="I28">
        <v>142</v>
      </c>
      <c r="J28" s="4">
        <f>I28/I5</f>
        <v>3.2417352872017661E-4</v>
      </c>
      <c r="K28" s="2">
        <v>39.297384028000003</v>
      </c>
    </row>
    <row r="29" spans="2:11" x14ac:dyDescent="0.3">
      <c r="E29" s="6" t="s">
        <v>29</v>
      </c>
      <c r="F29" s="6"/>
      <c r="G29" s="2">
        <v>16528.806121590998</v>
      </c>
      <c r="H29" s="4">
        <f>G29/G5</f>
        <v>1.5692438813686069E-3</v>
      </c>
      <c r="I29">
        <v>396</v>
      </c>
      <c r="J29" s="4">
        <f>I29/I5</f>
        <v>9.0403322093795732E-4</v>
      </c>
      <c r="K29" s="2">
        <v>127.448351415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9987115.9563348517</v>
      </c>
    </row>
    <row r="3" spans="1:2" x14ac:dyDescent="0.3">
      <c r="A3" t="s">
        <v>32</v>
      </c>
      <c r="B3">
        <f>'NEWT - UK'!$G$8</f>
        <v>219728.92266342789</v>
      </c>
    </row>
    <row r="4" spans="1:2" x14ac:dyDescent="0.3">
      <c r="A4" t="s">
        <v>33</v>
      </c>
      <c r="B4">
        <f>'NEWT - UK'!$G$9</f>
        <v>440007.52448084101</v>
      </c>
    </row>
    <row r="5" spans="1:2" x14ac:dyDescent="0.3">
      <c r="A5" t="s">
        <v>34</v>
      </c>
      <c r="B5">
        <f>'NEWT - UK'!$G$10</f>
        <v>87.938202907000004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310441</v>
      </c>
    </row>
    <row r="16" spans="1:2" x14ac:dyDescent="0.3">
      <c r="A16" t="s">
        <v>32</v>
      </c>
      <c r="B16">
        <f>'NEWT - UK'!$I$8</f>
        <v>4968</v>
      </c>
    </row>
    <row r="17" spans="1:2" x14ac:dyDescent="0.3">
      <c r="A17" t="s">
        <v>33</v>
      </c>
      <c r="B17">
        <f>'NEWT - UK'!$I$9</f>
        <v>768379</v>
      </c>
    </row>
    <row r="18" spans="1:2" x14ac:dyDescent="0.3">
      <c r="A18" t="s">
        <v>34</v>
      </c>
      <c r="B18">
        <f>'NEWT - UK'!$I$10</f>
        <v>14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931554.14672814298</v>
      </c>
    </row>
    <row r="28" spans="1:2" x14ac:dyDescent="0.3">
      <c r="A28" t="s">
        <v>37</v>
      </c>
      <c r="B28">
        <f>'NEWT - UK'!$G$19</f>
        <v>3395329.3693971252</v>
      </c>
    </row>
    <row r="29" spans="1:2" x14ac:dyDescent="0.3">
      <c r="A29" t="s">
        <v>38</v>
      </c>
      <c r="B29">
        <f>'NEWT - UK'!$G$22</f>
        <v>93094.915836700995</v>
      </c>
    </row>
    <row r="30" spans="1:2" x14ac:dyDescent="0.3">
      <c r="A30" t="s">
        <v>39</v>
      </c>
      <c r="B30">
        <f>'NEWT - UK'!$G$23</f>
        <v>5786866.447036311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1392707.7810431251</v>
      </c>
    </row>
    <row r="41" spans="1:2" x14ac:dyDescent="0.3">
      <c r="A41" t="s">
        <v>42</v>
      </c>
      <c r="B41">
        <f>'NEWT - UK'!$G$27</f>
        <v>8806764.5461604726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7372.551794682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2024-06-20T09:13:17Z</dcterms:created>
  <dcterms:modified xsi:type="dcterms:W3CDTF">2024-06-20T09:13:29Z</dcterms:modified>
</cp:coreProperties>
</file>