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D1089CB1-BD46-4AEA-B233-6E21C4639BE0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G8" i="5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1" i="3" s="1"/>
  <c r="J22" i="2"/>
  <c r="J23" i="2" s="1"/>
  <c r="H22" i="2"/>
  <c r="J19" i="2"/>
  <c r="J20" i="2" s="1"/>
  <c r="H19" i="2"/>
  <c r="H20" i="2" s="1"/>
  <c r="J18" i="2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G8" i="2"/>
  <c r="J7" i="2"/>
  <c r="H7" i="2"/>
  <c r="H8" i="2" s="1"/>
  <c r="J5" i="2"/>
  <c r="J9" i="2" s="1"/>
  <c r="H5" i="2"/>
  <c r="H9" i="2" s="1"/>
  <c r="B17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<sst xmlns="http://schemas.openxmlformats.org/spreadsheetml/2006/main" count="83" uniqueCount="46">
  <si>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07 October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</si>
  <si>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</si>
  <si>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</si>
  <si>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</si>
  <si>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</si>
  <si>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</si>
  <si>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</si>
  <si>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</si>
  <si>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</si>
  <si>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</si>
  <si>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</si>
  <si>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</si>
  <si>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</si>
  <si>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</si>
  <si>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</si>
  <si>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</si>
  <si>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</si>
  <si>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</si>
  <si>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</si>
  <si>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</si>
  <si>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</si>
  <si>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</si>
  <si>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</si>
  <si>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</si>
  <si>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</si>
  <si>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</si>
  <si>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</si>
  <si>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</si>
  <si>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</si>
  <si>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</si>
  <si>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</si>
  <si>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</si>
  <si>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</si>
  <si>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</si>
  <si>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</si>
  <si>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</si>
  <si>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</si>
  <si>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</si>
  <si>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</si>
  <si>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</si>
  <si>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</si>
  <si>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</si>
  <si>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</si>
  <si>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</si>
  <si>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</si>
  <si>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07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</si>
</sst>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9333018.0025623199</c:v>
                </c:pt>
                <c:pt idx="1">
                  <c:v>297350.03665048629</c:v>
                </c:pt>
                <c:pt idx="2">
                  <c:v>570194.11810642004</c:v>
                </c:pt>
                <c:pt idx="3">
                  <c:v>120.05871163499999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0F7-4F7C-91FB-F0F112CA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297152</c:v>
                </c:pt>
                <c:pt idx="1">
                  <c:v>10163</c:v>
                </c:pt>
                <c:pt idx="2">
                  <c:v>682972</c:v>
                </c:pt>
                <c:pt idx="3">
                  <c:v>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DA7-43D7-A0FE-9EAB7C1D3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1205539.150082106</c:v>
                </c:pt>
                <c:pt idx="1">
                  <c:v>2651057.843534831</c:v>
                </c:pt>
                <c:pt idx="2">
                  <c:v>513985.99906663602</c:v>
                </c:pt>
                <c:pt idx="3">
                  <c:v>5259785.0465292335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B1C-4B37-B005-18AD27A2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2035185.046578934</c:v>
                </c:pt>
                <c:pt idx="1">
                  <c:v>7593635.5755280601</c:v>
                </c:pt>
                <c:pt idx="2">
                  <c:v>496.06630219700003</c:v>
                </c:pt>
                <c:pt idx="3">
                  <c:v>1051.3508036149999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8BA-4DFF-93D8-A1DA8BC7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10200682.21603086</v>
      </c>
      <c r="H4" s="5"/>
      <c r="I4" s="1">
        <v>990350</v>
      </c>
      <c r="J4" s="5"/>
      <c r="K4" s="3">
        <v>1298582.9432841749</v>
      </c>
    </row>
    <row r="5" spans="1:11" x14ac:dyDescent="0.3">
      <c r="E5" s="6" t="s">
        <v>7</v>
      </c>
      <c r="F5" s="6"/>
      <c r="G5" s="2">
        <v>9630368.0392128062</v>
      </c>
      <c r="H5" s="4">
        <f>G5/G4</f>
        <v>0.94409058485110164</v>
      </c>
      <c r="I5">
        <v>307315</v>
      </c>
      <c r="J5" s="4">
        <f>I5/I4</f>
        <v>0.31030948654516083</v>
      </c>
      <c r="K5" s="2">
        <v>924648.85595866595</v>
      </c>
    </row>
    <row r="6" spans="1:11" x14ac:dyDescent="0.3">
      <c r="F6" t="s">
        <v>8</v>
      </c>
    </row>
    <row r="7" spans="1:11" x14ac:dyDescent="0.3">
      <c r="F7" t="s">
        <v>9</v>
      </c>
      <c r="G7" s="2">
        <v>9333018.0025623199</v>
      </c>
      <c r="H7" s="4">
        <f>G7/G5</f>
        <v>0.96912370997248076</v>
      </c>
      <c r="I7">
        <v>297152</v>
      </c>
      <c r="J7" s="4">
        <f>I7/I5</f>
        <v>0.9669296975416104</v>
      </c>
      <c r="K7" s="2">
        <v>882748.59400007105</v>
      </c>
    </row>
    <row r="8" spans="1:11" x14ac:dyDescent="0.3">
      <c r="F8" t="s">
        <v>10</v>
      </c>
      <c r="G8" s="2">
        <f>G5-G7</f>
        <v>297350.03665048629</v>
      </c>
      <c r="H8" s="4">
        <f>1-H7</f>
        <v>3.0876290027519238E-2</v>
      </c>
      <c r="I8">
        <f>I5-I7</f>
        <v>10163</v>
      </c>
      <c r="J8" s="4">
        <f>1-J7</f>
        <v>3.30703024583896E-2</v>
      </c>
      <c r="K8" s="2">
        <f>K5-K7</f>
        <v>41900.2619585949</v>
      </c>
    </row>
    <row r="9" spans="1:11" x14ac:dyDescent="0.3">
      <c r="E9" s="6" t="s">
        <v>11</v>
      </c>
      <c r="F9" s="6"/>
      <c r="G9" s="2">
        <v>570194.11810642004</v>
      </c>
      <c r="H9" s="4">
        <f>1-H5-H10</f>
        <v>5.5897645474175389E-2</v>
      </c>
      <c r="I9">
        <v>682972</v>
      </c>
      <c r="J9" s="4">
        <f>1-J5-J10</f>
        <v>0.68962689958095624</v>
      </c>
      <c r="K9" s="2">
        <v>373169.76138741698</v>
      </c>
    </row>
    <row r="10" spans="1:11" x14ac:dyDescent="0.3">
      <c r="E10" s="6" t="s">
        <v>12</v>
      </c>
      <c r="F10" s="6"/>
      <c r="G10" s="2">
        <v>120.05871163499999</v>
      </c>
      <c r="H10" s="4">
        <f>G10/G4</f>
        <v>1.1769674722963331E-5</v>
      </c>
      <c r="I10">
        <v>63</v>
      </c>
      <c r="J10" s="4">
        <f>I10/I4</f>
        <v>6.3613873882970668E-5</v>
      </c>
      <c r="K10" s="2">
        <v>764.325938092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2707496.8019912019</v>
      </c>
      <c r="H13" s="5">
        <f>G13/G5</f>
        <v>0.28114157122208122</v>
      </c>
      <c r="I13" s="1">
        <f>I14+I15</f>
        <v>87710</v>
      </c>
      <c r="J13" s="5">
        <f>I13/I5</f>
        <v>0.28540748092348239</v>
      </c>
      <c r="K13" s="3">
        <f>K14+K15</f>
        <v>76242.128066367994</v>
      </c>
    </row>
    <row r="14" spans="1:11" x14ac:dyDescent="0.3">
      <c r="E14" s="6" t="s">
        <v>15</v>
      </c>
      <c r="F14" s="6"/>
      <c r="G14" s="2">
        <v>2598863.7442429219</v>
      </c>
      <c r="H14" s="4">
        <f>G14/G7</f>
        <v>0.278459094746139</v>
      </c>
      <c r="I14">
        <v>82954</v>
      </c>
      <c r="J14" s="4">
        <f>I14/I7</f>
        <v>0.27916352573766962</v>
      </c>
      <c r="K14" s="2">
        <v>71761.606048438</v>
      </c>
    </row>
    <row r="15" spans="1:11" x14ac:dyDescent="0.3">
      <c r="E15" s="6" t="s">
        <v>16</v>
      </c>
      <c r="F15" s="6"/>
      <c r="G15" s="2">
        <v>108633.05774828</v>
      </c>
      <c r="H15" s="4">
        <f>G15/G8</f>
        <v>0.36533729395826642</v>
      </c>
      <c r="I15">
        <v>4756</v>
      </c>
      <c r="J15" s="4">
        <f>I15/I8</f>
        <v>0.46797205549542459</v>
      </c>
      <c r="K15" s="2">
        <v>4480.5220179300004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1205539.150082106</v>
      </c>
      <c r="H18" s="4">
        <f>G18/G5</f>
        <v>0.1251810050429441</v>
      </c>
      <c r="I18">
        <v>38245</v>
      </c>
      <c r="J18" s="4">
        <f>I18/I5</f>
        <v>0.12444885540894522</v>
      </c>
      <c r="K18" s="2">
        <v>387213.8272995</v>
      </c>
    </row>
    <row r="19" spans="2:11" x14ac:dyDescent="0.3">
      <c r="E19" s="6" t="s">
        <v>20</v>
      </c>
      <c r="F19" s="6"/>
      <c r="G19" s="2">
        <v>2651057.843534831</v>
      </c>
      <c r="H19" s="4">
        <f>G19/G5</f>
        <v>0.27528105184976198</v>
      </c>
      <c r="I19">
        <v>89224</v>
      </c>
      <c r="J19" s="4">
        <f>I19/I5</f>
        <v>0.29033402209459347</v>
      </c>
      <c r="K19" s="2">
        <v>62385.958995620997</v>
      </c>
    </row>
    <row r="20" spans="2:11" x14ac:dyDescent="0.3">
      <c r="E20" s="6" t="s">
        <v>21</v>
      </c>
      <c r="F20" s="6"/>
      <c r="G20" s="2">
        <v>5773771.0455958694</v>
      </c>
      <c r="H20" s="4">
        <f>1-H18-H19</f>
        <v>0.59953794310729402</v>
      </c>
      <c r="I20">
        <v>179846</v>
      </c>
      <c r="J20" s="4">
        <f>1-J18-J19</f>
        <v>0.5852171224964613</v>
      </c>
      <c r="K20" s="2">
        <v>475049.069663545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513985.99906663602</v>
      </c>
      <c r="H22" s="4">
        <f>G22/G20</f>
        <v>8.902084876723601E-2</v>
      </c>
      <c r="I22">
        <v>27960</v>
      </c>
      <c r="J22" s="4">
        <f>I22/I20</f>
        <v>0.15546634342715435</v>
      </c>
      <c r="K22" s="2">
        <v>31520.330717520999</v>
      </c>
    </row>
    <row r="23" spans="2:11" x14ac:dyDescent="0.3">
      <c r="F23" t="s">
        <v>24</v>
      </c>
      <c r="G23" s="2">
        <f>G20-G22</f>
        <v>5259785.0465292335</v>
      </c>
      <c r="H23" s="4">
        <f>1-H22</f>
        <v>0.91097915123276396</v>
      </c>
      <c r="I23">
        <f>I20-I22</f>
        <v>151886</v>
      </c>
      <c r="J23" s="4">
        <f>1-J22</f>
        <v>0.84453365657284563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2035185.046578934</v>
      </c>
      <c r="H26" s="4">
        <f>G26/G5</f>
        <v>0.21132993446274267</v>
      </c>
      <c r="I26">
        <v>67933</v>
      </c>
      <c r="J26" s="4">
        <f>I26/I5</f>
        <v>0.22105331662951694</v>
      </c>
      <c r="K26" s="2">
        <v>393990.45103290398</v>
      </c>
    </row>
    <row r="27" spans="2:11" x14ac:dyDescent="0.3">
      <c r="E27" s="6" t="s">
        <v>27</v>
      </c>
      <c r="F27" s="6"/>
      <c r="G27" s="2">
        <v>7593635.5755280601</v>
      </c>
      <c r="H27" s="4">
        <f>G27/G5</f>
        <v>0.78850938454360153</v>
      </c>
      <c r="I27">
        <v>239338</v>
      </c>
      <c r="J27" s="4">
        <f>I27/I5</f>
        <v>0.77880350780144147</v>
      </c>
      <c r="K27" s="2">
        <v>530658.40492576198</v>
      </c>
    </row>
    <row r="28" spans="2:11" x14ac:dyDescent="0.3">
      <c r="E28" s="6" t="s">
        <v>28</v>
      </c>
      <c r="F28" s="6"/>
      <c r="G28" s="2">
        <v>496.06630219700003</v>
      </c>
      <c r="H28" s="4">
        <f>G28/G5</f>
        <v>5.1510627649651992E-5</v>
      </c>
      <c r="I28">
        <v>9</v>
      </c>
      <c r="J28" s="4">
        <f>I28/I5</f>
        <v>2.9285911849405334E-5</v>
      </c>
      <c r="K28" s="2">
        <v>0</v>
      </c>
    </row>
    <row r="29" spans="2:11" x14ac:dyDescent="0.3">
      <c r="E29" s="6" t="s">
        <v>29</v>
      </c>
      <c r="F29" s="6"/>
      <c r="G29" s="2">
        <v>1051.3508036149999</v>
      </c>
      <c r="H29" s="4">
        <f>G29/G5</f>
        <v>1.0917036600617167E-4</v>
      </c>
      <c r="I29">
        <v>35</v>
      </c>
      <c r="J29" s="4">
        <f>I29/I5</f>
        <v>1.1388965719213186E-4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11758293.683318384</v>
      </c>
      <c r="H4" s="5"/>
      <c r="I4" s="1">
        <v>4625247</v>
      </c>
      <c r="J4" s="5"/>
      <c r="K4" s="3">
        <v>606845396.88133454</v>
      </c>
    </row>
    <row r="5" spans="1:11" x14ac:dyDescent="0.3">
      <c r="E5" s="6" t="s">
        <v>7</v>
      </c>
      <c r="F5" s="6"/>
      <c r="G5" s="2">
        <v>9522831.2853021249</v>
      </c>
      <c r="H5" s="4">
        <f>G5/G4</f>
        <v>0.80988207488066633</v>
      </c>
      <c r="I5">
        <v>438691</v>
      </c>
      <c r="J5" s="4">
        <f>I5/I4</f>
        <v>9.484704276333783E-2</v>
      </c>
      <c r="K5" s="2">
        <v>10327558.544309648</v>
      </c>
    </row>
    <row r="6" spans="1:11" x14ac:dyDescent="0.3">
      <c r="F6" t="s">
        <v>8</v>
      </c>
    </row>
    <row r="7" spans="1:11" x14ac:dyDescent="0.3">
      <c r="F7" t="s">
        <v>9</v>
      </c>
      <c r="G7" s="2">
        <v>9088152.5209542364</v>
      </c>
      <c r="H7" s="4">
        <f>G7/G5</f>
        <v>0.95435404121683987</v>
      </c>
      <c r="I7">
        <v>420176</v>
      </c>
      <c r="J7" s="4">
        <f>I7/I5</f>
        <v>0.95779489435616416</v>
      </c>
      <c r="K7" s="2">
        <v>10142226.60612398</v>
      </c>
    </row>
    <row r="8" spans="1:11" x14ac:dyDescent="0.3">
      <c r="F8" t="s">
        <v>10</v>
      </c>
      <c r="G8" s="2">
        <f>G5-G7</f>
        <v>434678.76434788853</v>
      </c>
      <c r="H8" s="4">
        <f>1-H7</f>
        <v>4.5645958783160134E-2</v>
      </c>
      <c r="I8">
        <f>I5-I7</f>
        <v>18515</v>
      </c>
      <c r="J8" s="4">
        <f>1-J7</f>
        <v>4.2205105643835839E-2</v>
      </c>
      <c r="K8" s="2">
        <f>K5-K7</f>
        <v>185331.93818566762</v>
      </c>
    </row>
    <row r="9" spans="1:11" x14ac:dyDescent="0.3">
      <c r="E9" s="6" t="s">
        <v>11</v>
      </c>
      <c r="F9" s="6"/>
      <c r="G9" s="2">
        <v>2004680.2672500729</v>
      </c>
      <c r="H9" s="4">
        <f>1-H5-H10</f>
        <v>0.17049074646724752</v>
      </c>
      <c r="I9">
        <v>4167544</v>
      </c>
      <c r="J9" s="4">
        <f>1-J5-J10</f>
        <v>0.90104247405598004</v>
      </c>
      <c r="K9" s="2">
        <v>592448239.38106382</v>
      </c>
    </row>
    <row r="10" spans="1:11" x14ac:dyDescent="0.3">
      <c r="E10" s="6" t="s">
        <v>12</v>
      </c>
      <c r="F10" s="6"/>
      <c r="G10" s="2">
        <v>230782.13076618599</v>
      </c>
      <c r="H10" s="4">
        <f>G10/G4</f>
        <v>1.9627178652086148E-2</v>
      </c>
      <c r="I10">
        <v>19012</v>
      </c>
      <c r="J10" s="4">
        <f>I10/I4</f>
        <v>4.1104831806820265E-3</v>
      </c>
      <c r="K10" s="2">
        <v>4069598.955961186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1594275.385577447</v>
      </c>
      <c r="H13" s="5">
        <f>G13/G5</f>
        <v>0.16741611163878417</v>
      </c>
      <c r="I13" s="1">
        <f>I14+I15</f>
        <v>45831</v>
      </c>
      <c r="J13" s="5">
        <f>I13/I5</f>
        <v>0.1044721683371667</v>
      </c>
      <c r="K13" s="3">
        <f>K14+K15</f>
        <v>2502112.4290586761</v>
      </c>
    </row>
    <row r="14" spans="1:11" x14ac:dyDescent="0.3">
      <c r="E14" s="6" t="s">
        <v>15</v>
      </c>
      <c r="F14" s="6"/>
      <c r="G14" s="2">
        <v>1526118.041832397</v>
      </c>
      <c r="H14" s="4">
        <f>G14/G7</f>
        <v>0.16792390293997375</v>
      </c>
      <c r="I14">
        <v>43090</v>
      </c>
      <c r="J14" s="4">
        <f>I14/I7</f>
        <v>0.1025522638132592</v>
      </c>
      <c r="K14" s="2">
        <v>2499479.6813853262</v>
      </c>
    </row>
    <row r="15" spans="1:11" x14ac:dyDescent="0.3">
      <c r="E15" s="6" t="s">
        <v>16</v>
      </c>
      <c r="F15" s="6"/>
      <c r="G15" s="2">
        <v>68157.343745050006</v>
      </c>
      <c r="H15" s="4">
        <f>G15/G8</f>
        <v>0.15679934088176739</v>
      </c>
      <c r="I15">
        <v>2741</v>
      </c>
      <c r="J15" s="4">
        <f>I15/I8</f>
        <v>0.14804212800432082</v>
      </c>
      <c r="K15" s="2">
        <v>2632.7476733499998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900925.471077358</v>
      </c>
      <c r="H18" s="4">
        <f>G18/G5</f>
        <v>9.4606892014130112E-2</v>
      </c>
      <c r="I18">
        <v>30794</v>
      </c>
      <c r="J18" s="4">
        <f>I18/I5</f>
        <v>7.0195194339523717E-2</v>
      </c>
      <c r="K18" s="2">
        <v>1989525.612362402</v>
      </c>
    </row>
    <row r="19" spans="2:11" x14ac:dyDescent="0.3">
      <c r="E19" s="6" t="s">
        <v>20</v>
      </c>
      <c r="F19" s="6"/>
      <c r="G19" s="2">
        <v>2226588.2283556848</v>
      </c>
      <c r="H19" s="4">
        <f>G19/G5</f>
        <v>0.23381578037534698</v>
      </c>
      <c r="I19">
        <v>89030</v>
      </c>
      <c r="J19" s="4">
        <f>I19/I5</f>
        <v>0.20294466948261988</v>
      </c>
      <c r="K19" s="2">
        <v>1988739.3655590799</v>
      </c>
    </row>
    <row r="20" spans="2:11" x14ac:dyDescent="0.3">
      <c r="E20" s="6" t="s">
        <v>21</v>
      </c>
      <c r="F20" s="6"/>
      <c r="G20" s="2">
        <v>6377570.8846704103</v>
      </c>
      <c r="H20" s="4">
        <f>1-H18-H19</f>
        <v>0.67157732761052291</v>
      </c>
      <c r="I20">
        <v>317727</v>
      </c>
      <c r="J20" s="4">
        <f>1-J18-J19</f>
        <v>0.72686013617785639</v>
      </c>
      <c r="K20" s="2">
        <v>5274724.3250206141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809673.80316772999</v>
      </c>
      <c r="H22" s="4">
        <f>G22/G20</f>
        <v>0.12695645690335178</v>
      </c>
      <c r="I22">
        <v>76642</v>
      </c>
      <c r="J22" s="4">
        <f>I22/I20</f>
        <v>0.24121966342174256</v>
      </c>
      <c r="K22" s="2">
        <v>1131567.0250813281</v>
      </c>
    </row>
    <row r="23" spans="2:11" x14ac:dyDescent="0.3">
      <c r="F23" t="s">
        <v>24</v>
      </c>
      <c r="G23" s="2">
        <f>G20-G22</f>
        <v>5567897.0815026807</v>
      </c>
      <c r="H23" s="4">
        <f>1-H22</f>
        <v>0.87304354309664822</v>
      </c>
      <c r="I23">
        <f>I20-I22</f>
        <v>241085</v>
      </c>
      <c r="J23" s="4">
        <f>1-J22</f>
        <v>0.7587803365782575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1654057.3589471329</v>
      </c>
      <c r="H26" s="4">
        <f>G26/G5</f>
        <v>0.17369386366217196</v>
      </c>
      <c r="I26">
        <v>60676</v>
      </c>
      <c r="J26" s="4">
        <f>I26/I5</f>
        <v>0.13831147664301296</v>
      </c>
      <c r="K26" s="2">
        <v>1996324.15037464</v>
      </c>
    </row>
    <row r="27" spans="2:11" x14ac:dyDescent="0.3">
      <c r="E27" s="6" t="s">
        <v>27</v>
      </c>
      <c r="F27" s="6"/>
      <c r="G27" s="2">
        <v>7862448.768441705</v>
      </c>
      <c r="H27" s="4">
        <f>G27/G5</f>
        <v>0.82564192653259405</v>
      </c>
      <c r="I27">
        <v>377624</v>
      </c>
      <c r="J27" s="4">
        <f>I27/I5</f>
        <v>0.86079723541171349</v>
      </c>
      <c r="K27" s="2">
        <v>8330843.8281588666</v>
      </c>
    </row>
    <row r="28" spans="2:11" x14ac:dyDescent="0.3">
      <c r="E28" s="6" t="s">
        <v>28</v>
      </c>
      <c r="F28" s="6"/>
      <c r="G28" s="2">
        <v>2058.8780757270001</v>
      </c>
      <c r="H28" s="4">
        <f>G28/G5</f>
        <v>2.1620440539619194E-4</v>
      </c>
      <c r="I28">
        <v>59</v>
      </c>
      <c r="J28" s="4">
        <f>I28/I5</f>
        <v>1.3449101987503734E-4</v>
      </c>
      <c r="K28" s="2">
        <v>57.522225833</v>
      </c>
    </row>
    <row r="29" spans="2:11" x14ac:dyDescent="0.3">
      <c r="E29" s="6" t="s">
        <v>29</v>
      </c>
      <c r="F29" s="6"/>
      <c r="G29" s="2">
        <v>4266.2798375599996</v>
      </c>
      <c r="H29" s="4">
        <f>G29/G5</f>
        <v>4.4800539983783257E-4</v>
      </c>
      <c r="I29">
        <v>332</v>
      </c>
      <c r="J29" s="4">
        <f>I29/I5</f>
        <v>7.567969253985151E-4</v>
      </c>
      <c r="K29" s="2">
        <v>333.04355030800002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G1" sqref="G1"/>
    </sheetView>
  </sheetViews>
  <sheetFormatPr defaultRowHeight="30" customHeight="1" x14ac:dyDescent="0.3"/>
  <cols>
    <col min="5" max="5" width="46.109375" customWidth="1"/>
  </cols>
  <sheetData>
    <row r="1" spans="1:5" ht="78.599999999999994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9333018.0025623199</v>
      </c>
    </row>
    <row r="4" spans="1:5" x14ac:dyDescent="0.3">
      <c r="A4" t="s">
        <v>32</v>
      </c>
      <c r="B4">
        <f>'NEWT - UK'!$G$8</f>
        <v>297350.03665048629</v>
      </c>
    </row>
    <row r="5" spans="1:5" x14ac:dyDescent="0.3">
      <c r="A5" t="s">
        <v>33</v>
      </c>
      <c r="B5">
        <f>'NEWT - UK'!$G$9</f>
        <v>570194.11810642004</v>
      </c>
    </row>
    <row r="6" spans="1:5" x14ac:dyDescent="0.3">
      <c r="A6" t="s">
        <v>34</v>
      </c>
      <c r="B6">
        <f>'NEWT - UK'!$G$10</f>
        <v>120.05871163499999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297152</v>
      </c>
    </row>
    <row r="17" spans="1:2" x14ac:dyDescent="0.3">
      <c r="A17" t="s">
        <v>32</v>
      </c>
      <c r="B17">
        <f>'NEWT - UK'!$I$8</f>
        <v>10163</v>
      </c>
    </row>
    <row r="18" spans="1:2" x14ac:dyDescent="0.3">
      <c r="A18" t="s">
        <v>33</v>
      </c>
      <c r="B18">
        <f>'NEWT - UK'!$I$9</f>
        <v>682972</v>
      </c>
    </row>
    <row r="19" spans="1:2" x14ac:dyDescent="0.3">
      <c r="A19" t="s">
        <v>34</v>
      </c>
      <c r="B19">
        <f>'NEWT - UK'!$I$10</f>
        <v>63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1205539.150082106</v>
      </c>
    </row>
    <row r="29" spans="1:2" x14ac:dyDescent="0.3">
      <c r="A29" t="s">
        <v>37</v>
      </c>
      <c r="B29">
        <f>'NEWT - UK'!$G$19</f>
        <v>2651057.843534831</v>
      </c>
    </row>
    <row r="30" spans="1:2" x14ac:dyDescent="0.3">
      <c r="A30" t="s">
        <v>38</v>
      </c>
      <c r="B30">
        <f>'NEWT - UK'!$G$22</f>
        <v>513985.99906663602</v>
      </c>
    </row>
    <row r="31" spans="1:2" x14ac:dyDescent="0.3">
      <c r="A31" t="s">
        <v>39</v>
      </c>
      <c r="B31">
        <f>'NEWT - UK'!$G$23</f>
        <v>5259785.0465292335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2035185.046578934</v>
      </c>
    </row>
    <row r="42" spans="1:2" x14ac:dyDescent="0.3">
      <c r="A42" t="s">
        <v>42</v>
      </c>
      <c r="B42">
        <f>'NEWT - UK'!$G$27</f>
        <v>7593635.5755280601</v>
      </c>
    </row>
    <row r="43" spans="1:2" x14ac:dyDescent="0.3">
      <c r="A43" t="s">
        <v>43</v>
      </c>
      <c r="B43">
        <f>'NEWT - UK'!$G$28</f>
        <v>496.06630219700003</v>
      </c>
    </row>
    <row r="44" spans="1:2" x14ac:dyDescent="0.3">
      <c r="A44" t="s">
        <v>44</v>
      </c>
      <c r="B44">
        <f>'NEWT - UK'!$G$29</f>
        <v>1051.3508036149999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2022-11-20T18:08:44Z</dcterms:created>
  <dcterms:modified xsi:type="dcterms:W3CDTF">2022-11-20T18:08:44Z</dcterms:modified>
</cp:coreProperties>
</file>