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A69946C-5632-4179-A1EA-F598675985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J9" i="5" s="1"/>
  <c r="H10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J18" i="2"/>
  <c r="H18" i="2"/>
  <c r="H20" i="2" s="1"/>
  <c r="J14" i="2"/>
  <c r="H14" i="2"/>
  <c r="K13" i="2"/>
  <c r="J13" i="2"/>
  <c r="I13" i="2"/>
  <c r="H13" i="2"/>
  <c r="G13" i="2"/>
  <c r="J10" i="2"/>
  <c r="H10" i="2"/>
  <c r="H9" i="2"/>
  <c r="K8" i="2"/>
  <c r="J8" i="2"/>
  <c r="I8" i="2"/>
  <c r="B16" i="3" s="1"/>
  <c r="H8" i="2"/>
  <c r="G8" i="2"/>
  <c r="H15" i="2" s="1"/>
  <c r="J7" i="2"/>
  <c r="H7" i="2"/>
  <c r="J5" i="2"/>
  <c r="J9" i="2" s="1"/>
  <c r="H5" i="2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<sst xmlns="http://schemas.openxmlformats.org/spreadsheetml/2006/main" count="82" uniqueCount="45">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</sst>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10770774.690405516</c:v>
                </c:pt>
                <c:pt idx="1">
                  <c:v>237373.65980280004</c:v>
                </c:pt>
                <c:pt idx="2">
                  <c:v>509721.939713759</c:v>
                </c:pt>
                <c:pt idx="3">
                  <c:v>36.909708201999997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6B8-4093-A7E3-F74056ED3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347497</c:v>
                </c:pt>
                <c:pt idx="1">
                  <c:v>7879</c:v>
                </c:pt>
                <c:pt idx="2">
                  <c:v>805747</c:v>
                </c:pt>
                <c:pt idx="3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3-4C6D-86C2-346F6435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1012530.083678378</c:v>
                </c:pt>
                <c:pt idx="1">
                  <c:v>3423329.8538856059</c:v>
                </c:pt>
                <c:pt idx="2">
                  <c:v>89405.317483613006</c:v>
                </c:pt>
                <c:pt idx="3">
                  <c:v>6482883.0951607199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E48-4219-ACB8-A9A57F9E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1766571.7419139789</c:v>
                </c:pt>
                <c:pt idx="1">
                  <c:v>9240869.7922185194</c:v>
                </c:pt>
                <c:pt idx="2">
                  <c:v>16.904475299000001</c:v>
                </c:pt>
                <c:pt idx="3">
                  <c:v>689.91160051999998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72B-4F3D-93F6-DDF1964BE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11517907.199630277</v>
      </c>
      <c r="H4" s="5"/>
      <c r="I4" s="1">
        <v>1161154</v>
      </c>
      <c r="J4" s="5"/>
      <c r="K4" s="3">
        <v>590199.07097028696</v>
      </c>
    </row>
    <row r="5" spans="1:11" x14ac:dyDescent="0.3">
      <c r="E5" s="6" t="s">
        <v>7</v>
      </c>
      <c r="F5" s="6"/>
      <c r="G5" s="2">
        <v>11008148.350208316</v>
      </c>
      <c r="H5" s="4">
        <f>G5/G4</f>
        <v>0.95574205968265447</v>
      </c>
      <c r="I5">
        <v>355376</v>
      </c>
      <c r="J5" s="4">
        <f>I5/I4</f>
        <v>0.30605414957878113</v>
      </c>
      <c r="K5" s="2">
        <v>278980.65857263299</v>
      </c>
    </row>
    <row r="6" spans="1:11" x14ac:dyDescent="0.3">
      <c r="F6" t="s">
        <v>8</v>
      </c>
    </row>
    <row r="7" spans="1:11" x14ac:dyDescent="0.3">
      <c r="F7" t="s">
        <v>9</v>
      </c>
      <c r="G7" s="2">
        <v>10770774.690405516</v>
      </c>
      <c r="H7" s="4">
        <f>G7/G5</f>
        <v>0.97843654970381022</v>
      </c>
      <c r="I7">
        <v>347497</v>
      </c>
      <c r="J7" s="4">
        <f>I7/I5</f>
        <v>0.97782911620368285</v>
      </c>
      <c r="K7" s="2">
        <v>238873.40932455301</v>
      </c>
    </row>
    <row r="8" spans="1:11" x14ac:dyDescent="0.3">
      <c r="F8" t="s">
        <v>10</v>
      </c>
      <c r="G8" s="2">
        <f>G5-G7</f>
        <v>237373.65980280004</v>
      </c>
      <c r="H8" s="4">
        <f>1-H7</f>
        <v>2.1563450296189779E-2</v>
      </c>
      <c r="I8">
        <f>I5-I7</f>
        <v>7879</v>
      </c>
      <c r="J8" s="4">
        <f>1-J7</f>
        <v>2.2170883796317153E-2</v>
      </c>
      <c r="K8" s="2">
        <f>K5-K7</f>
        <v>40107.249248079985</v>
      </c>
    </row>
    <row r="9" spans="1:11" x14ac:dyDescent="0.3">
      <c r="E9" s="6" t="s">
        <v>11</v>
      </c>
      <c r="F9" s="6"/>
      <c r="G9" s="2">
        <v>509721.939713759</v>
      </c>
      <c r="H9" s="4">
        <f>1-H5-H10</f>
        <v>4.4254735767459669E-2</v>
      </c>
      <c r="I9">
        <v>805747</v>
      </c>
      <c r="J9" s="4">
        <f>1-J5-J10</f>
        <v>0.69391915284277528</v>
      </c>
      <c r="K9" s="2">
        <v>310833.96824426198</v>
      </c>
    </row>
    <row r="10" spans="1:11" x14ac:dyDescent="0.3">
      <c r="E10" s="6" t="s">
        <v>12</v>
      </c>
      <c r="F10" s="6"/>
      <c r="G10" s="2">
        <v>36.909708201999997</v>
      </c>
      <c r="H10" s="4">
        <f>G10/G4</f>
        <v>3.2045498858668345E-6</v>
      </c>
      <c r="I10">
        <v>31</v>
      </c>
      <c r="J10" s="4">
        <f>I10/I4</f>
        <v>2.6697578443513952E-5</v>
      </c>
      <c r="K10" s="2">
        <v>384.44415339199998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2636810.7321783789</v>
      </c>
      <c r="H13" s="5">
        <f>G13/G5</f>
        <v>0.2395326305834605</v>
      </c>
      <c r="I13" s="1">
        <f>I14+I15</f>
        <v>96267</v>
      </c>
      <c r="J13" s="5">
        <f>I13/I5</f>
        <v>0.27088773580658232</v>
      </c>
      <c r="K13" s="3">
        <f>K14+K15</f>
        <v>45578.180794795997</v>
      </c>
    </row>
    <row r="14" spans="1:11" x14ac:dyDescent="0.3">
      <c r="E14" s="6" t="s">
        <v>15</v>
      </c>
      <c r="F14" s="6"/>
      <c r="G14" s="2">
        <v>2616109.6285774489</v>
      </c>
      <c r="H14" s="4">
        <f>G14/G7</f>
        <v>0.24288964385336642</v>
      </c>
      <c r="I14">
        <v>94685</v>
      </c>
      <c r="J14" s="4">
        <f>I14/I7</f>
        <v>0.27247717246479825</v>
      </c>
      <c r="K14" s="2">
        <v>45443.040037405997</v>
      </c>
    </row>
    <row r="15" spans="1:11" x14ac:dyDescent="0.3">
      <c r="E15" s="6" t="s">
        <v>16</v>
      </c>
      <c r="F15" s="6"/>
      <c r="G15" s="2">
        <v>20701.103600930001</v>
      </c>
      <c r="H15" s="4">
        <f>G15/G8</f>
        <v>8.7208933030428051E-2</v>
      </c>
      <c r="I15">
        <v>1582</v>
      </c>
      <c r="J15" s="4">
        <f>I15/I8</f>
        <v>0.20078690189110293</v>
      </c>
      <c r="K15" s="2">
        <v>135.14075739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1012530.083678378</v>
      </c>
      <c r="H18" s="4">
        <f>G18/G5</f>
        <v>9.198005436211415E-2</v>
      </c>
      <c r="I18">
        <v>38731</v>
      </c>
      <c r="J18" s="4">
        <f>I18/I5</f>
        <v>0.10898597541758588</v>
      </c>
      <c r="K18" s="2">
        <v>18505.58096531</v>
      </c>
    </row>
    <row r="19" spans="2:11" x14ac:dyDescent="0.3">
      <c r="E19" s="6" t="s">
        <v>20</v>
      </c>
      <c r="F19" s="6"/>
      <c r="G19" s="2">
        <v>3423329.8538856059</v>
      </c>
      <c r="H19" s="4">
        <f>G19/G5</f>
        <v>0.31098144256212024</v>
      </c>
      <c r="I19">
        <v>105016</v>
      </c>
      <c r="J19" s="4">
        <f>I19/I5</f>
        <v>0.29550673089910406</v>
      </c>
      <c r="K19" s="2">
        <v>68507.116646174007</v>
      </c>
    </row>
    <row r="20" spans="2:11" x14ac:dyDescent="0.3">
      <c r="E20" s="6" t="s">
        <v>21</v>
      </c>
      <c r="F20" s="6"/>
      <c r="G20" s="2">
        <v>6572288.4126443332</v>
      </c>
      <c r="H20" s="4">
        <f>1-H18-H19</f>
        <v>0.59703850307576567</v>
      </c>
      <c r="I20">
        <v>211629</v>
      </c>
      <c r="J20" s="4">
        <f>1-J18-J19</f>
        <v>0.59550729368331001</v>
      </c>
      <c r="K20" s="2">
        <v>191967.96096114899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89405.317483613006</v>
      </c>
      <c r="H22" s="4">
        <f>G22/G20</f>
        <v>1.3603377069029317E-2</v>
      </c>
      <c r="I22">
        <v>4664</v>
      </c>
      <c r="J22" s="4">
        <f>I22/I20</f>
        <v>2.2038567493112948E-2</v>
      </c>
      <c r="K22" s="2">
        <v>3596.4001234020002</v>
      </c>
    </row>
    <row r="23" spans="2:11" x14ac:dyDescent="0.3">
      <c r="F23" t="s">
        <v>24</v>
      </c>
      <c r="G23" s="2">
        <f>G20-G22</f>
        <v>6482883.0951607199</v>
      </c>
      <c r="H23" s="4">
        <f>1-H22</f>
        <v>0.98639662293097063</v>
      </c>
      <c r="I23">
        <f>I20-I22</f>
        <v>206965</v>
      </c>
      <c r="J23" s="4">
        <f>1-J22</f>
        <v>0.97796143250688705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1766571.7419139789</v>
      </c>
      <c r="H26" s="4">
        <f>G26/G5</f>
        <v>0.1604785551314403</v>
      </c>
      <c r="I26">
        <v>67115</v>
      </c>
      <c r="J26" s="4">
        <f>I26/I5</f>
        <v>0.18885630993651795</v>
      </c>
      <c r="K26" s="2">
        <v>103687.39182520501</v>
      </c>
    </row>
    <row r="27" spans="2:11" x14ac:dyDescent="0.3">
      <c r="E27" s="6" t="s">
        <v>27</v>
      </c>
      <c r="F27" s="6"/>
      <c r="G27" s="2">
        <v>9240869.7922185194</v>
      </c>
      <c r="H27" s="4">
        <f>G27/G5</f>
        <v>0.83945723642465697</v>
      </c>
      <c r="I27">
        <v>288234</v>
      </c>
      <c r="J27" s="4">
        <f>I27/I5</f>
        <v>0.81106771419566881</v>
      </c>
      <c r="K27" s="2">
        <v>175293.26674742799</v>
      </c>
    </row>
    <row r="28" spans="2:11" x14ac:dyDescent="0.3">
      <c r="E28" s="6" t="s">
        <v>28</v>
      </c>
      <c r="F28" s="6"/>
      <c r="G28" s="2">
        <v>16.904475299000001</v>
      </c>
      <c r="H28" s="4">
        <f>G28/G5</f>
        <v>1.5356329476319335E-6</v>
      </c>
      <c r="I28">
        <v>1</v>
      </c>
      <c r="J28" s="4">
        <f>I28/I5</f>
        <v>2.8139210301202106E-6</v>
      </c>
      <c r="K28" s="2">
        <v>0</v>
      </c>
    </row>
    <row r="29" spans="2:11" x14ac:dyDescent="0.3">
      <c r="E29" s="6" t="s">
        <v>29</v>
      </c>
      <c r="F29" s="6"/>
      <c r="G29" s="2">
        <v>689.91160051999998</v>
      </c>
      <c r="H29" s="4">
        <f>G29/G5</f>
        <v>6.2672810955254269E-5</v>
      </c>
      <c r="I29">
        <v>26</v>
      </c>
      <c r="J29" s="4">
        <f>I29/I5</f>
        <v>7.3161946783125478E-5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12083774.591635879</v>
      </c>
      <c r="H4" s="5"/>
      <c r="I4" s="1">
        <v>3792315</v>
      </c>
      <c r="J4" s="5"/>
      <c r="K4" s="3">
        <v>321343744.60641968</v>
      </c>
    </row>
    <row r="5" spans="1:11" x14ac:dyDescent="0.3">
      <c r="E5" s="6" t="s">
        <v>7</v>
      </c>
      <c r="F5" s="6"/>
      <c r="G5" s="2">
        <v>9918137.7214480918</v>
      </c>
      <c r="H5" s="4">
        <f>G5/G4</f>
        <v>0.82078142439972412</v>
      </c>
      <c r="I5">
        <v>431996</v>
      </c>
      <c r="J5" s="4">
        <f>I5/I4</f>
        <v>0.11391353302666049</v>
      </c>
      <c r="K5" s="2">
        <v>9317917.5720771477</v>
      </c>
    </row>
    <row r="6" spans="1:11" x14ac:dyDescent="0.3">
      <c r="F6" t="s">
        <v>8</v>
      </c>
    </row>
    <row r="7" spans="1:11" x14ac:dyDescent="0.3">
      <c r="F7" t="s">
        <v>9</v>
      </c>
      <c r="G7" s="2">
        <v>9560347.5707904305</v>
      </c>
      <c r="H7" s="4">
        <f>G7/G5</f>
        <v>0.96392567226769443</v>
      </c>
      <c r="I7">
        <v>420069</v>
      </c>
      <c r="J7" s="4">
        <f>I7/I5</f>
        <v>0.9723909480643339</v>
      </c>
      <c r="K7" s="2">
        <v>9085994.0630487986</v>
      </c>
    </row>
    <row r="8" spans="1:11" x14ac:dyDescent="0.3">
      <c r="F8" t="s">
        <v>10</v>
      </c>
      <c r="G8" s="2">
        <f>G5-G7</f>
        <v>357790.15065766126</v>
      </c>
      <c r="H8" s="4">
        <f>1-H7</f>
        <v>3.6074327732305567E-2</v>
      </c>
      <c r="I8">
        <f>I5-I7</f>
        <v>11927</v>
      </c>
      <c r="J8" s="4">
        <f>1-J7</f>
        <v>2.7609051935666096E-2</v>
      </c>
      <c r="K8" s="2">
        <f>K5-K7</f>
        <v>231923.50902834907</v>
      </c>
    </row>
    <row r="9" spans="1:11" x14ac:dyDescent="0.3">
      <c r="E9" s="6" t="s">
        <v>11</v>
      </c>
      <c r="F9" s="6"/>
      <c r="G9" s="2">
        <v>1896206.397178347</v>
      </c>
      <c r="H9" s="4">
        <f>1-H5-H10</f>
        <v>0.15692169551812549</v>
      </c>
      <c r="I9">
        <v>3338790</v>
      </c>
      <c r="J9" s="4">
        <f>1-J5-J10</f>
        <v>0.88040945965722783</v>
      </c>
      <c r="K9" s="2">
        <v>308237158.68143415</v>
      </c>
    </row>
    <row r="10" spans="1:11" x14ac:dyDescent="0.3">
      <c r="E10" s="6" t="s">
        <v>12</v>
      </c>
      <c r="F10" s="6"/>
      <c r="G10" s="2">
        <v>269430.47300944099</v>
      </c>
      <c r="H10" s="4">
        <f>G10/G4</f>
        <v>2.2296880082150389E-2</v>
      </c>
      <c r="I10">
        <v>21529</v>
      </c>
      <c r="J10" s="4">
        <f>I10/I4</f>
        <v>5.6770073161116624E-3</v>
      </c>
      <c r="K10" s="2">
        <v>3788668.3529084101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1857674.692249523</v>
      </c>
      <c r="H13" s="5">
        <f>G13/G5</f>
        <v>0.18730075589011827</v>
      </c>
      <c r="I13" s="1">
        <f>I14+I15</f>
        <v>54630</v>
      </c>
      <c r="J13" s="5">
        <f>I13/I5</f>
        <v>0.12645950425466904</v>
      </c>
      <c r="K13" s="3">
        <f>K14+K15</f>
        <v>2183560.506656785</v>
      </c>
    </row>
    <row r="14" spans="1:11" x14ac:dyDescent="0.3">
      <c r="E14" s="6" t="s">
        <v>15</v>
      </c>
      <c r="F14" s="6"/>
      <c r="G14" s="2">
        <v>1840894.9469216929</v>
      </c>
      <c r="H14" s="4">
        <f>G14/G7</f>
        <v>0.19255523225391391</v>
      </c>
      <c r="I14">
        <v>53821</v>
      </c>
      <c r="J14" s="4">
        <f>I14/I7</f>
        <v>0.12812418912131102</v>
      </c>
      <c r="K14" s="2">
        <v>2183457.67946856</v>
      </c>
    </row>
    <row r="15" spans="1:11" x14ac:dyDescent="0.3">
      <c r="E15" s="6" t="s">
        <v>16</v>
      </c>
      <c r="F15" s="6"/>
      <c r="G15" s="2">
        <v>16779.745327830002</v>
      </c>
      <c r="H15" s="4">
        <f>G15/G8</f>
        <v>4.6898287437445708E-2</v>
      </c>
      <c r="I15">
        <v>809</v>
      </c>
      <c r="J15" s="4">
        <f>I15/I8</f>
        <v>6.7829294877169446E-2</v>
      </c>
      <c r="K15" s="2">
        <v>102.827188225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815205.20939671597</v>
      </c>
      <c r="H18" s="4">
        <f>G18/G5</f>
        <v>8.2193374632601138E-2</v>
      </c>
      <c r="I18">
        <v>30899</v>
      </c>
      <c r="J18" s="4">
        <f>I18/I5</f>
        <v>7.1526125241900385E-2</v>
      </c>
      <c r="K18" s="2">
        <v>1855261.2153707659</v>
      </c>
    </row>
    <row r="19" spans="2:11" x14ac:dyDescent="0.3">
      <c r="E19" s="6" t="s">
        <v>20</v>
      </c>
      <c r="F19" s="6"/>
      <c r="G19" s="2">
        <v>3046396.96523734</v>
      </c>
      <c r="H19" s="4">
        <f>G19/G5</f>
        <v>0.30715413022038096</v>
      </c>
      <c r="I19">
        <v>102616</v>
      </c>
      <c r="J19" s="4">
        <f>I19/I5</f>
        <v>0.2375392364744118</v>
      </c>
      <c r="K19" s="2">
        <v>2425808.5334393042</v>
      </c>
    </row>
    <row r="20" spans="2:11" x14ac:dyDescent="0.3">
      <c r="E20" s="6" t="s">
        <v>21</v>
      </c>
      <c r="F20" s="6"/>
      <c r="G20" s="2">
        <v>6044293.4471099498</v>
      </c>
      <c r="H20" s="4">
        <f>1-H18-H19</f>
        <v>0.61065249514701792</v>
      </c>
      <c r="I20">
        <v>297565</v>
      </c>
      <c r="J20" s="4">
        <f>1-J18-J19</f>
        <v>0.69093463828368784</v>
      </c>
      <c r="K20" s="2">
        <v>4375625.4729581792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443295.62209418102</v>
      </c>
      <c r="H22" s="4">
        <f>G22/G20</f>
        <v>7.334118139253161E-2</v>
      </c>
      <c r="I22">
        <v>43660</v>
      </c>
      <c r="J22" s="4">
        <f>I22/I20</f>
        <v>0.14672424512291432</v>
      </c>
      <c r="K22" s="2">
        <v>922363.58227982395</v>
      </c>
    </row>
    <row r="23" spans="2:11" x14ac:dyDescent="0.3">
      <c r="F23" t="s">
        <v>24</v>
      </c>
      <c r="G23" s="2">
        <f>G20-G22</f>
        <v>5600997.8250157684</v>
      </c>
      <c r="H23" s="4">
        <f>1-H22</f>
        <v>0.92665881860746835</v>
      </c>
      <c r="I23">
        <f>I20-I22</f>
        <v>253905</v>
      </c>
      <c r="J23" s="4">
        <f>1-J22</f>
        <v>0.85327575487708573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1388657.1379292719</v>
      </c>
      <c r="H26" s="4">
        <f>G26/G5</f>
        <v>0.14001188296934858</v>
      </c>
      <c r="I26">
        <v>60362</v>
      </c>
      <c r="J26" s="4">
        <f>I26/I5</f>
        <v>0.13972814563097807</v>
      </c>
      <c r="K26" s="2">
        <v>1050605.4352813039</v>
      </c>
    </row>
    <row r="27" spans="2:11" x14ac:dyDescent="0.3">
      <c r="E27" s="6" t="s">
        <v>27</v>
      </c>
      <c r="F27" s="6"/>
      <c r="G27" s="2">
        <v>8494747.0534781609</v>
      </c>
      <c r="H27" s="4">
        <f>G27/G5</f>
        <v>0.85648609568187062</v>
      </c>
      <c r="I27">
        <v>370053</v>
      </c>
      <c r="J27" s="4">
        <f>I27/I5</f>
        <v>0.85661209826016904</v>
      </c>
      <c r="K27" s="2">
        <v>8186805.8409741065</v>
      </c>
    </row>
    <row r="28" spans="2:11" x14ac:dyDescent="0.3">
      <c r="E28" s="6" t="s">
        <v>28</v>
      </c>
      <c r="F28" s="6"/>
      <c r="G28" s="2">
        <v>5185.3236621670003</v>
      </c>
      <c r="H28" s="4">
        <f>G28/G5</f>
        <v>5.2281222622606619E-4</v>
      </c>
      <c r="I28">
        <v>121</v>
      </c>
      <c r="J28" s="4">
        <f>I28/I5</f>
        <v>2.8009518606653767E-4</v>
      </c>
      <c r="K28" s="2">
        <v>39.297384028000003</v>
      </c>
    </row>
    <row r="29" spans="2:11" x14ac:dyDescent="0.3">
      <c r="E29" s="6" t="s">
        <v>29</v>
      </c>
      <c r="F29" s="6"/>
      <c r="G29" s="2">
        <v>17176.017971932</v>
      </c>
      <c r="H29" s="4">
        <f>G29/G5</f>
        <v>1.7317785308413954E-3</v>
      </c>
      <c r="I29">
        <v>433</v>
      </c>
      <c r="J29" s="4">
        <f>I29/I5</f>
        <v>1.0023240955934778E-3</v>
      </c>
      <c r="K29" s="2">
        <v>263.32180709099998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10770774.690405516</v>
      </c>
    </row>
    <row r="3" spans="1:2" x14ac:dyDescent="0.3">
      <c r="A3" t="s">
        <v>32</v>
      </c>
      <c r="B3">
        <f>'NEWT - UK'!$G$8</f>
        <v>237373.65980280004</v>
      </c>
    </row>
    <row r="4" spans="1:2" x14ac:dyDescent="0.3">
      <c r="A4" t="s">
        <v>33</v>
      </c>
      <c r="B4">
        <f>'NEWT - UK'!$G$9</f>
        <v>509721.939713759</v>
      </c>
    </row>
    <row r="5" spans="1:2" x14ac:dyDescent="0.3">
      <c r="A5" t="s">
        <v>34</v>
      </c>
      <c r="B5">
        <f>'NEWT - UK'!$G$10</f>
        <v>36.909708201999997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347497</v>
      </c>
    </row>
    <row r="16" spans="1:2" x14ac:dyDescent="0.3">
      <c r="A16" t="s">
        <v>32</v>
      </c>
      <c r="B16">
        <f>'NEWT - UK'!$I$8</f>
        <v>7879</v>
      </c>
    </row>
    <row r="17" spans="1:2" x14ac:dyDescent="0.3">
      <c r="A17" t="s">
        <v>33</v>
      </c>
      <c r="B17">
        <f>'NEWT - UK'!$I$9</f>
        <v>805747</v>
      </c>
    </row>
    <row r="18" spans="1:2" x14ac:dyDescent="0.3">
      <c r="A18" t="s">
        <v>34</v>
      </c>
      <c r="B18">
        <f>'NEWT - UK'!$I$10</f>
        <v>31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1012530.083678378</v>
      </c>
    </row>
    <row r="28" spans="1:2" x14ac:dyDescent="0.3">
      <c r="A28" t="s">
        <v>37</v>
      </c>
      <c r="B28">
        <f>'NEWT - UK'!$G$19</f>
        <v>3423329.8538856059</v>
      </c>
    </row>
    <row r="29" spans="1:2" x14ac:dyDescent="0.3">
      <c r="A29" t="s">
        <v>38</v>
      </c>
      <c r="B29">
        <f>'NEWT - UK'!$G$22</f>
        <v>89405.317483613006</v>
      </c>
    </row>
    <row r="30" spans="1:2" x14ac:dyDescent="0.3">
      <c r="A30" t="s">
        <v>39</v>
      </c>
      <c r="B30">
        <f>'NEWT - UK'!$G$23</f>
        <v>6482883.0951607199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1766571.7419139789</v>
      </c>
    </row>
    <row r="41" spans="1:2" x14ac:dyDescent="0.3">
      <c r="A41" t="s">
        <v>42</v>
      </c>
      <c r="B41">
        <f>'NEWT - UK'!$G$27</f>
        <v>9240869.7922185194</v>
      </c>
    </row>
    <row r="42" spans="1:2" x14ac:dyDescent="0.3">
      <c r="A42" t="s">
        <v>43</v>
      </c>
      <c r="B42">
        <f>'NEWT - UK'!$G$28</f>
        <v>16.904475299000001</v>
      </c>
    </row>
    <row r="43" spans="1:2" x14ac:dyDescent="0.3">
      <c r="A43" t="s">
        <v>44</v>
      </c>
      <c r="B43">
        <f>'NEWT - UK'!$G$29</f>
        <v>689.91160051999998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2024-03-18T14:28:43Z</dcterms:created>
  <dcterms:modified xsi:type="dcterms:W3CDTF">2024-03-18T14:28:43Z</dcterms:modified>
</cp:coreProperties>
</file>