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396871A-1A98-4957-A74D-FC2D406C1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H13" i="5"/>
  <c r="G13" i="5"/>
  <c r="J10" i="5"/>
  <c r="H10" i="5"/>
  <c r="J9" i="5"/>
  <c r="H9" i="5"/>
  <c r="K8" i="5"/>
  <c r="I8" i="5"/>
  <c r="G8" i="5"/>
  <c r="H15" i="5" s="1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20" i="2"/>
  <c r="J19" i="2"/>
  <c r="H19" i="2"/>
  <c r="J18" i="2"/>
  <c r="H18" i="2"/>
  <c r="H20" i="2" s="1"/>
  <c r="J15" i="2"/>
  <c r="J14" i="2"/>
  <c r="H14" i="2"/>
  <c r="K13" i="2"/>
  <c r="I13" i="2"/>
  <c r="J13" i="2" s="1"/>
  <c r="H13" i="2"/>
  <c r="G13" i="2"/>
  <c r="J10" i="2"/>
  <c r="H10" i="2"/>
  <c r="J9" i="2"/>
  <c r="H9" i="2"/>
  <c r="K8" i="2"/>
  <c r="I8" i="2"/>
  <c r="H8" i="2"/>
  <c r="G8" i="2"/>
  <c r="B4" i="3" s="1"/>
  <c r="J7" i="2"/>
  <c r="J8" i="2" s="1"/>
  <c r="H7" i="2"/>
  <c r="J5" i="2"/>
  <c r="H5" i="2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<sst xmlns="http://schemas.openxmlformats.org/spreadsheetml/2006/main" count="83" uniqueCount="46">
  <si>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09 December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</si>
  <si>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</si>
  <si>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</si>
  <si>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</si>
  <si>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</si>
  <si>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</si>
  <si>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</si>
  <si>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</si>
  <si>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</si>
  <si>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</si>
  <si>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</si>
  <si>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</si>
  <si>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</si>
  <si>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</si>
  <si>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</si>
  <si>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</si>
  <si>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</si>
  <si>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</si>
  <si>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</si>
  <si>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</si>
  <si>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</si>
  <si>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</si>
  <si>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</si>
  <si>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</si>
  <si>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</si>
  <si>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</si>
  <si>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</si>
  <si>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</si>
  <si>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</si>
  <si>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</si>
  <si>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</si>
  <si>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</si>
  <si>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</si>
  <si>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</si>
  <si>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</si>
  <si>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</si>
  <si>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</si>
  <si>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</si>
  <si>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</si>
  <si>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</si>
  <si>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</si>
  <si>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</si>
  <si>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</si>
  <si>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</si>
  <si>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</si>
  <si>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</rPr>
      <t xml:space="preserve">
for week ending 09 December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</si>
</sst>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9452770.6694203243</c:v>
                </c:pt>
                <c:pt idx="1">
                  <c:v>291057.55816451646</c:v>
                </c:pt>
                <c:pt idx="2">
                  <c:v>634608.44423737295</c:v>
                </c:pt>
                <c:pt idx="3">
                  <c:v>219.18901883999999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E07-4472-BE46-94DDCAD7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295136</c:v>
                </c:pt>
                <c:pt idx="1">
                  <c:v>9346</c:v>
                </c:pt>
                <c:pt idx="2">
                  <c:v>702148</c:v>
                </c:pt>
                <c:pt idx="3">
                  <c:v>40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9F1-42EA-A18A-290C4D345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1036046.354982364</c:v>
                </c:pt>
                <c:pt idx="1">
                  <c:v>2905431.401305336</c:v>
                </c:pt>
                <c:pt idx="2">
                  <c:v>438930.36306627101</c:v>
                </c:pt>
                <c:pt idx="3">
                  <c:v>5363420.1082308693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724-4F7F-B468-6205884EE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1813970.31127759</c:v>
                </c:pt>
                <c:pt idx="1">
                  <c:v>7929475.5964490091</c:v>
                </c:pt>
                <c:pt idx="2">
                  <c:v>286.58</c:v>
                </c:pt>
                <c:pt idx="3">
                  <c:v>95.739858240999993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4FC-4D92-B237-01CD14569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10378655.860841053</v>
      </c>
      <c r="H4" s="5"/>
      <c r="I4" s="1">
        <v>1006670</v>
      </c>
      <c r="J4" s="5"/>
      <c r="K4" s="3">
        <v>1400741.5098253349</v>
      </c>
    </row>
    <row r="5" spans="1:11">
      <c r="E5" s="6" t="s">
        <v>7</v>
      </c>
      <c r="F5" s="6"/>
      <c r="G5" s="2">
        <v>9743828.2275848407</v>
      </c>
      <c r="H5" s="4">
        <f>G5/G4</f>
        <v>0.93883334780841576</v>
      </c>
      <c r="I5">
        <v>304482</v>
      </c>
      <c r="J5" s="4">
        <f>I5/I4</f>
        <v>0.30246456137562461</v>
      </c>
      <c r="K5" s="2">
        <v>1040023.4570596931</v>
      </c>
    </row>
    <row r="6" spans="1:11">
      <c r="F6" t="s">
        <v>8</v>
      </c>
    </row>
    <row r="7" spans="1:11">
      <c r="F7" t="s">
        <v>9</v>
      </c>
      <c r="G7" s="2">
        <v>9452770.6694203243</v>
      </c>
      <c r="H7" s="4">
        <f>G7/G5</f>
        <v>0.97012903436243558</v>
      </c>
      <c r="I7">
        <v>295136</v>
      </c>
      <c r="J7" s="4">
        <f>I7/I5</f>
        <v>0.96930524628713688</v>
      </c>
      <c r="K7" s="2">
        <v>1026523.38462237</v>
      </c>
    </row>
    <row r="8" spans="1:11">
      <c r="F8" t="s">
        <v>10</v>
      </c>
      <c r="G8" s="2">
        <f>G5-G7</f>
        <v>291057.55816451646</v>
      </c>
      <c r="H8" s="4">
        <f>1-H7</f>
        <v>2.9870965637564417E-2</v>
      </c>
      <c r="I8">
        <f>I5-I7</f>
        <v>9346</v>
      </c>
      <c r="J8" s="4">
        <f>1-J7</f>
        <v>3.0694753712863121E-2</v>
      </c>
      <c r="K8" s="2">
        <f>K5-K7</f>
        <v>13500.072437323048</v>
      </c>
    </row>
    <row r="9" spans="1:11">
      <c r="E9" s="6" t="s">
        <v>11</v>
      </c>
      <c r="F9" s="6"/>
      <c r="G9" s="2">
        <v>634608.44423737295</v>
      </c>
      <c r="H9" s="4">
        <f>1-H5-H10</f>
        <v>6.1145532980987127E-2</v>
      </c>
      <c r="I9">
        <v>702148</v>
      </c>
      <c r="J9" s="4">
        <f>1-J5-J10</f>
        <v>0.6974957036566104</v>
      </c>
      <c r="K9" s="2">
        <v>359945.71803721302</v>
      </c>
    </row>
    <row r="10" spans="1:11">
      <c r="E10" s="6" t="s">
        <v>12</v>
      </c>
      <c r="F10" s="6"/>
      <c r="G10" s="2">
        <v>219.18901883999999</v>
      </c>
      <c r="H10" s="4">
        <f>G10/G4</f>
        <v>2.1119210597106901E-5</v>
      </c>
      <c r="I10">
        <v>40</v>
      </c>
      <c r="J10" s="4">
        <f>I10/I4</f>
        <v>3.9734967765007403E-5</v>
      </c>
      <c r="K10" s="2">
        <v>772.33472842900005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2682527.9583763289</v>
      </c>
      <c r="H13" s="5">
        <f>G13/G5</f>
        <v>0.27530534156811948</v>
      </c>
      <c r="I13" s="1">
        <f>I14+I15</f>
        <v>91275</v>
      </c>
      <c r="J13" s="5">
        <f>I13/I5</f>
        <v>0.29977141505901828</v>
      </c>
      <c r="K13" s="3">
        <f>K14+K15</f>
        <v>29812.450921094998</v>
      </c>
    </row>
    <row r="14" spans="1:11">
      <c r="E14" s="6" t="s">
        <v>15</v>
      </c>
      <c r="F14" s="6"/>
      <c r="G14" s="2">
        <v>2562041.1014067489</v>
      </c>
      <c r="H14" s="4">
        <f>G14/G7</f>
        <v>0.27103599473696549</v>
      </c>
      <c r="I14">
        <v>85694</v>
      </c>
      <c r="J14" s="4">
        <f>I14/I7</f>
        <v>0.290354277350103</v>
      </c>
      <c r="K14" s="2">
        <v>29703.366611224999</v>
      </c>
    </row>
    <row r="15" spans="1:11">
      <c r="E15" s="6" t="s">
        <v>16</v>
      </c>
      <c r="F15" s="6"/>
      <c r="G15" s="2">
        <v>120486.85696958</v>
      </c>
      <c r="H15" s="4">
        <f>G15/G8</f>
        <v>0.41396230260915051</v>
      </c>
      <c r="I15">
        <v>5581</v>
      </c>
      <c r="J15" s="4">
        <f>I15/I8</f>
        <v>0.59715386261502246</v>
      </c>
      <c r="K15" s="2">
        <v>109.08430987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1036046.354982364</v>
      </c>
      <c r="H18" s="4">
        <f>G18/G5</f>
        <v>0.10632847078002772</v>
      </c>
      <c r="I18">
        <v>35863</v>
      </c>
      <c r="J18" s="4">
        <f>I18/I5</f>
        <v>0.11778364566706735</v>
      </c>
      <c r="K18" s="2">
        <v>215632.016391432</v>
      </c>
    </row>
    <row r="19" spans="2:11">
      <c r="E19" s="6" t="s">
        <v>20</v>
      </c>
      <c r="F19" s="6"/>
      <c r="G19" s="2">
        <v>2905431.401305336</v>
      </c>
      <c r="H19" s="4">
        <f>G19/G5</f>
        <v>0.29818171394689008</v>
      </c>
      <c r="I19">
        <v>91891</v>
      </c>
      <c r="J19" s="4">
        <f>I19/I5</f>
        <v>0.30179452315736233</v>
      </c>
      <c r="K19" s="2">
        <v>38319.220778303003</v>
      </c>
    </row>
    <row r="20" spans="2:11">
      <c r="E20" s="6" t="s">
        <v>21</v>
      </c>
      <c r="F20" s="6"/>
      <c r="G20" s="2">
        <v>5802350.4712971402</v>
      </c>
      <c r="H20" s="4">
        <f>1-H18-H19</f>
        <v>0.5954898152730822</v>
      </c>
      <c r="I20">
        <v>176728</v>
      </c>
      <c r="J20" s="4">
        <f>1-J18-J19</f>
        <v>0.58042183117557034</v>
      </c>
      <c r="K20" s="2">
        <v>786072.21988995804</v>
      </c>
    </row>
    <row r="21" spans="2:11">
      <c r="F21" t="s">
        <v>22</v>
      </c>
    </row>
    <row r="22" spans="2:11">
      <c r="F22" t="s">
        <v>23</v>
      </c>
      <c r="G22" s="2">
        <v>438930.36306627101</v>
      </c>
      <c r="H22" s="4">
        <f>G22/G20</f>
        <v>7.5646992583015452E-2</v>
      </c>
      <c r="I22">
        <v>21987</v>
      </c>
      <c r="J22" s="4">
        <f>I22/I20</f>
        <v>0.12441152505545244</v>
      </c>
      <c r="K22" s="2">
        <v>5341.9640772639996</v>
      </c>
    </row>
    <row r="23" spans="2:11">
      <c r="F23" t="s">
        <v>24</v>
      </c>
      <c r="G23" s="2">
        <f>G20-G22</f>
        <v>5363420.1082308693</v>
      </c>
      <c r="H23" s="4">
        <f>1-H22</f>
        <v>0.92435300741698456</v>
      </c>
      <c r="I23">
        <f>I20-I22</f>
        <v>154741</v>
      </c>
      <c r="J23" s="4">
        <f>1-J22</f>
        <v>0.8755884749445475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1813970.31127759</v>
      </c>
      <c r="H26" s="4">
        <f>G26/G5</f>
        <v>0.18616608061113274</v>
      </c>
      <c r="I26">
        <v>59904</v>
      </c>
      <c r="J26" s="4">
        <f>I26/I5</f>
        <v>0.19674069403117425</v>
      </c>
      <c r="K26" s="2">
        <v>215559.38124715199</v>
      </c>
    </row>
    <row r="27" spans="2:11">
      <c r="E27" s="6" t="s">
        <v>27</v>
      </c>
      <c r="F27" s="6"/>
      <c r="G27" s="2">
        <v>7929475.5964490091</v>
      </c>
      <c r="H27" s="4">
        <f>G27/G5</f>
        <v>0.81379468225852059</v>
      </c>
      <c r="I27">
        <v>244555</v>
      </c>
      <c r="J27" s="4">
        <f>I27/I5</f>
        <v>0.80318376784177714</v>
      </c>
      <c r="K27" s="2">
        <v>824464.07581254095</v>
      </c>
    </row>
    <row r="28" spans="2:11">
      <c r="E28" s="6" t="s">
        <v>28</v>
      </c>
      <c r="F28" s="6"/>
      <c r="G28" s="2">
        <v>286.58</v>
      </c>
      <c r="H28" s="4">
        <f>G28/G5</f>
        <v>2.9411438020704238E-5</v>
      </c>
      <c r="I28">
        <v>2</v>
      </c>
      <c r="J28" s="4">
        <f>I28/I5</f>
        <v>6.5685327868314052E-6</v>
      </c>
      <c r="K28" s="2">
        <v>0</v>
      </c>
    </row>
    <row r="29" spans="2:11">
      <c r="E29" s="6" t="s">
        <v>29</v>
      </c>
      <c r="F29" s="6"/>
      <c r="G29" s="2">
        <v>95.739858240999993</v>
      </c>
      <c r="H29" s="4">
        <f>G29/G5</f>
        <v>9.8256923259340544E-6</v>
      </c>
      <c r="I29">
        <v>21</v>
      </c>
      <c r="J29" s="4">
        <f>I29/I5</f>
        <v>6.896959426172976E-5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12010529.554619459</v>
      </c>
      <c r="H4" s="5"/>
      <c r="I4" s="1">
        <v>4751411</v>
      </c>
      <c r="J4" s="5"/>
      <c r="K4" s="3">
        <v>538519750.90439391</v>
      </c>
    </row>
    <row r="5" spans="1:11">
      <c r="E5" s="6" t="s">
        <v>7</v>
      </c>
      <c r="F5" s="6"/>
      <c r="G5" s="2">
        <v>9686533.3912520818</v>
      </c>
      <c r="H5" s="4">
        <f>G5/G4</f>
        <v>0.80650343910327182</v>
      </c>
      <c r="I5">
        <v>440190</v>
      </c>
      <c r="J5" s="4">
        <f>I5/I4</f>
        <v>9.2644058785905911E-2</v>
      </c>
      <c r="K5" s="2">
        <v>16042382.026751095</v>
      </c>
    </row>
    <row r="6" spans="1:11">
      <c r="F6" t="s">
        <v>8</v>
      </c>
    </row>
    <row r="7" spans="1:11">
      <c r="F7" t="s">
        <v>9</v>
      </c>
      <c r="G7" s="2">
        <v>9269971.8895390704</v>
      </c>
      <c r="H7" s="4">
        <f>G7/G5</f>
        <v>0.95699581213551499</v>
      </c>
      <c r="I7">
        <v>424263</v>
      </c>
      <c r="J7" s="4">
        <f>I7/I5</f>
        <v>0.96381789681728347</v>
      </c>
      <c r="K7" s="2">
        <v>15851828.80293894</v>
      </c>
    </row>
    <row r="8" spans="1:11">
      <c r="F8" t="s">
        <v>10</v>
      </c>
      <c r="G8" s="2">
        <f>G5-G7</f>
        <v>416561.50171301141</v>
      </c>
      <c r="H8" s="4">
        <f>1-H7</f>
        <v>4.3004187864485011E-2</v>
      </c>
      <c r="I8">
        <f>I5-I7</f>
        <v>15927</v>
      </c>
      <c r="J8" s="4">
        <f>1-J7</f>
        <v>3.618210318271653E-2</v>
      </c>
      <c r="K8" s="2">
        <f>K5-K7</f>
        <v>190553.22381215543</v>
      </c>
    </row>
    <row r="9" spans="1:11">
      <c r="E9" s="6" t="s">
        <v>11</v>
      </c>
      <c r="F9" s="6"/>
      <c r="G9" s="2">
        <v>2092836.960685207</v>
      </c>
      <c r="H9" s="4">
        <f>1-H5-H10</f>
        <v>0.17425018198970804</v>
      </c>
      <c r="I9">
        <v>4291375</v>
      </c>
      <c r="J9" s="4">
        <f>1-J5-J10</f>
        <v>0.90317907669953201</v>
      </c>
      <c r="K9" s="2">
        <v>518603087.49273175</v>
      </c>
    </row>
    <row r="10" spans="1:11">
      <c r="E10" s="6" t="s">
        <v>12</v>
      </c>
      <c r="F10" s="6"/>
      <c r="G10" s="2">
        <v>231159.20268217</v>
      </c>
      <c r="H10" s="4">
        <f>G10/G4</f>
        <v>1.9246378907020145E-2</v>
      </c>
      <c r="I10">
        <v>19846</v>
      </c>
      <c r="J10" s="4">
        <f>I10/I4</f>
        <v>4.1768645145620949E-3</v>
      </c>
      <c r="K10" s="2">
        <v>3874281.3849110561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1790318.231049692</v>
      </c>
      <c r="H13" s="5">
        <f>G13/G5</f>
        <v>0.18482548490118561</v>
      </c>
      <c r="I13" s="1">
        <f>I14+I15</f>
        <v>49266</v>
      </c>
      <c r="J13" s="5">
        <f>I13/I5</f>
        <v>0.11191985279084032</v>
      </c>
      <c r="K13" s="3">
        <f>K14+K15</f>
        <v>3588801.6592827197</v>
      </c>
    </row>
    <row r="14" spans="1:11">
      <c r="E14" s="6" t="s">
        <v>15</v>
      </c>
      <c r="F14" s="6"/>
      <c r="G14" s="2">
        <v>1711727.863691102</v>
      </c>
      <c r="H14" s="4">
        <f>G14/G7</f>
        <v>0.1846529724240851</v>
      </c>
      <c r="I14">
        <v>45905</v>
      </c>
      <c r="J14" s="4">
        <f>I14/I7</f>
        <v>0.10819939518647631</v>
      </c>
      <c r="K14" s="2">
        <v>3588733.8007720159</v>
      </c>
    </row>
    <row r="15" spans="1:11">
      <c r="E15" s="6" t="s">
        <v>16</v>
      </c>
      <c r="F15" s="6"/>
      <c r="G15" s="2">
        <v>78590.367358589996</v>
      </c>
      <c r="H15" s="4">
        <f>G15/G8</f>
        <v>0.18866449980472405</v>
      </c>
      <c r="I15">
        <v>3361</v>
      </c>
      <c r="J15" s="4">
        <f>I15/I8</f>
        <v>0.21102530294468513</v>
      </c>
      <c r="K15" s="2">
        <v>67.858510703999997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803702.23836508696</v>
      </c>
      <c r="H18" s="4">
        <f>G18/G5</f>
        <v>8.2971090471944411E-2</v>
      </c>
      <c r="I18">
        <v>26631</v>
      </c>
      <c r="J18" s="4">
        <f>I18/I5</f>
        <v>6.0498875485585767E-2</v>
      </c>
      <c r="K18" s="2">
        <v>2818845.108755541</v>
      </c>
    </row>
    <row r="19" spans="2:11">
      <c r="E19" s="6" t="s">
        <v>20</v>
      </c>
      <c r="F19" s="6"/>
      <c r="G19" s="2">
        <v>2402560.6717574671</v>
      </c>
      <c r="H19" s="4">
        <f>G19/G5</f>
        <v>0.24803101116930254</v>
      </c>
      <c r="I19">
        <v>90360</v>
      </c>
      <c r="J19" s="4">
        <f>I19/I5</f>
        <v>0.20527499488857084</v>
      </c>
      <c r="K19" s="2">
        <v>3364857.1996901161</v>
      </c>
    </row>
    <row r="20" spans="2:11">
      <c r="E20" s="6" t="s">
        <v>21</v>
      </c>
      <c r="F20" s="6"/>
      <c r="G20" s="2">
        <v>6467180.2902400736</v>
      </c>
      <c r="H20" s="4">
        <f>1-H18-H19</f>
        <v>0.66899789835875301</v>
      </c>
      <c r="I20">
        <v>322242</v>
      </c>
      <c r="J20" s="4">
        <f>1-J18-J19</f>
        <v>0.73422612962584344</v>
      </c>
      <c r="K20" s="2">
        <v>9047515.8053215593</v>
      </c>
    </row>
    <row r="21" spans="2:11">
      <c r="F21" t="s">
        <v>22</v>
      </c>
    </row>
    <row r="22" spans="2:11">
      <c r="F22" t="s">
        <v>23</v>
      </c>
      <c r="G22" s="2">
        <v>821168.02824066405</v>
      </c>
      <c r="H22" s="4">
        <f>G22/G20</f>
        <v>0.12697466150432321</v>
      </c>
      <c r="I22">
        <v>81655</v>
      </c>
      <c r="J22" s="4">
        <f>I22/I20</f>
        <v>0.25339651566214211</v>
      </c>
      <c r="K22" s="2">
        <v>1366949.7350934751</v>
      </c>
    </row>
    <row r="23" spans="2:11">
      <c r="F23" t="s">
        <v>24</v>
      </c>
      <c r="G23" s="2">
        <f>G20-G22</f>
        <v>5646012.2619994096</v>
      </c>
      <c r="H23" s="4">
        <f>1-H22</f>
        <v>0.87302533849567676</v>
      </c>
      <c r="I23">
        <f>I20-I22</f>
        <v>240587</v>
      </c>
      <c r="J23" s="4">
        <f>1-J22</f>
        <v>0.74660348433785795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1594798.3157411141</v>
      </c>
      <c r="H26" s="4">
        <f>G26/G5</f>
        <v>0.16464076995608956</v>
      </c>
      <c r="I26">
        <v>60180</v>
      </c>
      <c r="J26" s="4">
        <f>I26/I5</f>
        <v>0.13671369181489812</v>
      </c>
      <c r="K26" s="2">
        <v>1083577.158399676</v>
      </c>
    </row>
    <row r="27" spans="2:11">
      <c r="E27" s="6" t="s">
        <v>27</v>
      </c>
      <c r="F27" s="6"/>
      <c r="G27" s="2">
        <v>8084390.2800517101</v>
      </c>
      <c r="H27" s="4">
        <f>G27/G5</f>
        <v>0.83460098195219468</v>
      </c>
      <c r="I27">
        <v>379579</v>
      </c>
      <c r="J27" s="4">
        <f>I27/I5</f>
        <v>0.86230718553351959</v>
      </c>
      <c r="K27" s="2">
        <v>14958731.116912659</v>
      </c>
    </row>
    <row r="28" spans="2:11">
      <c r="E28" s="6" t="s">
        <v>28</v>
      </c>
      <c r="F28" s="6"/>
      <c r="G28" s="2">
        <v>3884.8043130579999</v>
      </c>
      <c r="H28" s="4">
        <f>G28/G5</f>
        <v>4.0105207468405267E-4</v>
      </c>
      <c r="I28">
        <v>80</v>
      </c>
      <c r="J28" s="4">
        <f>I28/I5</f>
        <v>1.8173970330993434E-4</v>
      </c>
      <c r="K28" s="2">
        <v>29.614482638999998</v>
      </c>
    </row>
    <row r="29" spans="2:11">
      <c r="E29" s="6" t="s">
        <v>29</v>
      </c>
      <c r="F29" s="6"/>
      <c r="G29" s="2">
        <v>3459.9911462</v>
      </c>
      <c r="H29" s="4">
        <f>G29/G5</f>
        <v>3.5719601703171968E-4</v>
      </c>
      <c r="I29">
        <v>351</v>
      </c>
      <c r="J29" s="4">
        <f>I29/I5</f>
        <v>7.9738294827233697E-4</v>
      </c>
      <c r="K29" s="2">
        <v>44.136956120999997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U7" sqref="U7:U8"/>
    </sheetView>
  </sheetViews>
  <sheetFormatPr defaultRowHeight="30" customHeight="1"/>
  <cols>
    <col min="5" max="5" width="40.28515625" customWidth="1"/>
  </cols>
  <sheetData>
    <row r="1" spans="1:5" ht="60.7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9452770.6694203243</v>
      </c>
    </row>
    <row r="4" spans="1:5">
      <c r="A4" t="s">
        <v>32</v>
      </c>
      <c r="B4">
        <f>'NEWT - UK'!$G$8</f>
        <v>291057.55816451646</v>
      </c>
    </row>
    <row r="5" spans="1:5">
      <c r="A5" t="s">
        <v>33</v>
      </c>
      <c r="B5">
        <f>'NEWT - UK'!$G$9</f>
        <v>634608.44423737295</v>
      </c>
    </row>
    <row r="6" spans="1:5">
      <c r="A6" t="s">
        <v>34</v>
      </c>
      <c r="B6">
        <f>'NEWT - UK'!$G$10</f>
        <v>219.18901883999999</v>
      </c>
    </row>
    <row r="15" spans="1:5">
      <c r="A15" t="s">
        <v>35</v>
      </c>
    </row>
    <row r="16" spans="1:5">
      <c r="A16" t="s">
        <v>31</v>
      </c>
      <c r="B16">
        <f>'NEWT - UK'!$I$7</f>
        <v>295136</v>
      </c>
    </row>
    <row r="17" spans="1:2">
      <c r="A17" t="s">
        <v>32</v>
      </c>
      <c r="B17">
        <f>'NEWT - UK'!$I$8</f>
        <v>9346</v>
      </c>
    </row>
    <row r="18" spans="1:2">
      <c r="A18" t="s">
        <v>33</v>
      </c>
      <c r="B18">
        <f>'NEWT - UK'!$I$9</f>
        <v>702148</v>
      </c>
    </row>
    <row r="19" spans="1:2">
      <c r="A19" t="s">
        <v>34</v>
      </c>
      <c r="B19">
        <f>'NEWT - UK'!$I$10</f>
        <v>40</v>
      </c>
    </row>
    <row r="27" spans="1:2">
      <c r="A27" t="s">
        <v>18</v>
      </c>
    </row>
    <row r="28" spans="1:2">
      <c r="A28" t="s">
        <v>36</v>
      </c>
      <c r="B28">
        <f>'NEWT - UK'!$G$18</f>
        <v>1036046.354982364</v>
      </c>
    </row>
    <row r="29" spans="1:2">
      <c r="A29" t="s">
        <v>37</v>
      </c>
      <c r="B29">
        <f>'NEWT - UK'!$G$19</f>
        <v>2905431.401305336</v>
      </c>
    </row>
    <row r="30" spans="1:2">
      <c r="A30" t="s">
        <v>38</v>
      </c>
      <c r="B30">
        <f>'NEWT - UK'!$G$22</f>
        <v>438930.36306627101</v>
      </c>
    </row>
    <row r="31" spans="1:2">
      <c r="A31" t="s">
        <v>39</v>
      </c>
      <c r="B31">
        <f>'NEWT - UK'!$G$23</f>
        <v>5363420.1082308693</v>
      </c>
    </row>
    <row r="40" spans="1:2">
      <c r="A40" t="s">
        <v>40</v>
      </c>
    </row>
    <row r="41" spans="1:2">
      <c r="A41" t="s">
        <v>41</v>
      </c>
      <c r="B41">
        <f>'NEWT - UK'!$G$26</f>
        <v>1813970.31127759</v>
      </c>
    </row>
    <row r="42" spans="1:2">
      <c r="A42" t="s">
        <v>42</v>
      </c>
      <c r="B42">
        <f>'NEWT - UK'!$G$27</f>
        <v>7929475.5964490091</v>
      </c>
    </row>
    <row r="43" spans="1:2">
      <c r="A43" t="s">
        <v>43</v>
      </c>
      <c r="B43">
        <f>'NEWT - UK'!$G$28</f>
        <v>286.58</v>
      </c>
    </row>
    <row r="44" spans="1:2">
      <c r="A44" t="s">
        <v>44</v>
      </c>
      <c r="B44">
        <f>'NEWT - UK'!$G$29</f>
        <v>95.739858240999993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2022-12-14T11:10:23Z</dcterms:created>
  <dcterms:modified xsi:type="dcterms:W3CDTF">2022-12-14T11:10:23Z</dcterms:modified>
</cp:coreProperties>
</file>