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E8E83B46-056C-43C8-9153-3B366BF122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G23" i="5"/>
  <c r="J22" i="5"/>
  <c r="H22" i="5"/>
  <c r="H23" i="5" s="1"/>
  <c r="J19" i="5"/>
  <c r="H19" i="5"/>
  <c r="H20" i="5" s="1"/>
  <c r="J18" i="5"/>
  <c r="J20" i="5" s="1"/>
  <c r="H18" i="5"/>
  <c r="J14" i="5"/>
  <c r="H14" i="5"/>
  <c r="K13" i="5"/>
  <c r="J13" i="5"/>
  <c r="I13" i="5"/>
  <c r="H13" i="5"/>
  <c r="G13" i="5"/>
  <c r="J10" i="5"/>
  <c r="H10" i="5"/>
  <c r="K8" i="5"/>
  <c r="J8" i="5"/>
  <c r="I8" i="5"/>
  <c r="J15" i="5" s="1"/>
  <c r="G8" i="5"/>
  <c r="H15" i="5" s="1"/>
  <c r="J7" i="5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B30" i="3" s="1"/>
  <c r="J22" i="2"/>
  <c r="J23" i="2" s="1"/>
  <c r="H22" i="2"/>
  <c r="J19" i="2"/>
  <c r="H19" i="2"/>
  <c r="H20" i="2" s="1"/>
  <c r="J18" i="2"/>
  <c r="J20" i="2" s="1"/>
  <c r="H18" i="2"/>
  <c r="H15" i="2"/>
  <c r="J14" i="2"/>
  <c r="H14" i="2"/>
  <c r="K13" i="2"/>
  <c r="I13" i="2"/>
  <c r="J13" i="2" s="1"/>
  <c r="G13" i="2"/>
  <c r="H13" i="2" s="1"/>
  <c r="J10" i="2"/>
  <c r="H10" i="2"/>
  <c r="K8" i="2"/>
  <c r="I8" i="2"/>
  <c r="J15" i="2" s="1"/>
  <c r="H8" i="2"/>
  <c r="G8" i="2"/>
  <c r="B3" i="3" s="1"/>
  <c r="J7" i="2"/>
  <c r="J8" i="2" s="1"/>
  <c r="H7" i="2"/>
  <c r="J5" i="2"/>
  <c r="J9" i="2" s="1"/>
  <c r="H5" i="2"/>
  <c r="H9" i="2" s="1"/>
  <c r="B16" i="3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<sst xmlns="http://schemas.openxmlformats.org/spreadsheetml/2006/main" count="82" uniqueCount="45">
  <si>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12 April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</si>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</sst>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11181331.95537094</c:v>
                </c:pt>
                <c:pt idx="1">
                  <c:v>242899.83488357253</c:v>
                </c:pt>
                <c:pt idx="2">
                  <c:v>493552.95588994602</c:v>
                </c:pt>
                <c:pt idx="3">
                  <c:v>174.21133786499999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AC4-4A34-BDAD-7BB8B969A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356982</c:v>
                </c:pt>
                <c:pt idx="1">
                  <c:v>7037</c:v>
                </c:pt>
                <c:pt idx="2">
                  <c:v>848934</c:v>
                </c:pt>
                <c:pt idx="3">
                  <c:v>20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7D3-4981-8B5A-DB620080B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1133869.63735776</c:v>
                </c:pt>
                <c:pt idx="1">
                  <c:v>3613994.2584094009</c:v>
                </c:pt>
                <c:pt idx="2">
                  <c:v>99614.330730664005</c:v>
                </c:pt>
                <c:pt idx="3">
                  <c:v>6576753.5637566866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7D0-4B41-8F8F-F114FCE4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1799764.469113182</c:v>
                </c:pt>
                <c:pt idx="1">
                  <c:v>9618887.3290237878</c:v>
                </c:pt>
                <c:pt idx="2">
                  <c:v>0</c:v>
                </c:pt>
                <c:pt idx="3">
                  <c:v>5579.9921175420004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2A9-4AC7-9612-D4A29E9E0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11917958.957482321</v>
      </c>
      <c r="H4" s="5"/>
      <c r="I4" s="1">
        <v>1212973</v>
      </c>
      <c r="J4" s="5"/>
      <c r="K4" s="3">
        <v>1092188.4613466649</v>
      </c>
    </row>
    <row r="5" spans="1:11" x14ac:dyDescent="0.25">
      <c r="E5" s="6" t="s">
        <v>7</v>
      </c>
      <c r="F5" s="6"/>
      <c r="G5" s="2">
        <v>11424231.790254513</v>
      </c>
      <c r="H5" s="4">
        <f>G5/G4</f>
        <v>0.95857284212932814</v>
      </c>
      <c r="I5">
        <v>364019</v>
      </c>
      <c r="J5" s="4">
        <f>I5/I4</f>
        <v>0.30010478386575795</v>
      </c>
      <c r="K5" s="2">
        <v>726983.98127296998</v>
      </c>
    </row>
    <row r="6" spans="1:11" x14ac:dyDescent="0.25">
      <c r="F6" t="s">
        <v>8</v>
      </c>
    </row>
    <row r="7" spans="1:11" x14ac:dyDescent="0.25">
      <c r="F7" t="s">
        <v>9</v>
      </c>
      <c r="G7" s="2">
        <v>11181331.95537094</v>
      </c>
      <c r="H7" s="4">
        <f>G7/G5</f>
        <v>0.97873819094857839</v>
      </c>
      <c r="I7">
        <v>356982</v>
      </c>
      <c r="J7" s="4">
        <f>I7/I5</f>
        <v>0.98066859147462082</v>
      </c>
      <c r="K7" s="2">
        <v>674629.76799211896</v>
      </c>
    </row>
    <row r="8" spans="1:11" x14ac:dyDescent="0.25">
      <c r="F8" t="s">
        <v>10</v>
      </c>
      <c r="G8" s="2">
        <f>G5-G7</f>
        <v>242899.83488357253</v>
      </c>
      <c r="H8" s="4">
        <f>1-H7</f>
        <v>2.126180905142161E-2</v>
      </c>
      <c r="I8">
        <f>I5-I7</f>
        <v>7037</v>
      </c>
      <c r="J8" s="4">
        <f>1-J7</f>
        <v>1.9331408525379179E-2</v>
      </c>
      <c r="K8" s="2">
        <f>K5-K7</f>
        <v>52354.213280851021</v>
      </c>
    </row>
    <row r="9" spans="1:11" x14ac:dyDescent="0.25">
      <c r="E9" s="6" t="s">
        <v>11</v>
      </c>
      <c r="F9" s="6"/>
      <c r="G9" s="2">
        <v>493552.95588994602</v>
      </c>
      <c r="H9" s="4">
        <f>1-H5-H10</f>
        <v>4.1412540322609603E-2</v>
      </c>
      <c r="I9">
        <v>848934</v>
      </c>
      <c r="J9" s="4">
        <f>1-J5-J10</f>
        <v>0.69987872772106219</v>
      </c>
      <c r="K9" s="2">
        <v>364053.71669273998</v>
      </c>
    </row>
    <row r="10" spans="1:11" x14ac:dyDescent="0.25">
      <c r="E10" s="6" t="s">
        <v>12</v>
      </c>
      <c r="F10" s="6"/>
      <c r="G10" s="2">
        <v>174.21133786499999</v>
      </c>
      <c r="H10" s="4">
        <f>G10/G4</f>
        <v>1.461754806225665E-5</v>
      </c>
      <c r="I10">
        <v>20</v>
      </c>
      <c r="J10" s="4">
        <f>I10/I4</f>
        <v>1.648841317984819E-5</v>
      </c>
      <c r="K10" s="2">
        <v>1150.763380955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2841046.5274408567</v>
      </c>
      <c r="H13" s="5">
        <f>G13/G5</f>
        <v>0.2486860017900217</v>
      </c>
      <c r="I13" s="1">
        <f>I14+I15</f>
        <v>102208</v>
      </c>
      <c r="J13" s="5">
        <f>I13/I5</f>
        <v>0.28077655287224018</v>
      </c>
      <c r="K13" s="3">
        <f>K14+K15</f>
        <v>39287.684151615998</v>
      </c>
    </row>
    <row r="14" spans="1:11" x14ac:dyDescent="0.25">
      <c r="E14" s="6" t="s">
        <v>15</v>
      </c>
      <c r="F14" s="6"/>
      <c r="G14" s="2">
        <v>2837356.7548118569</v>
      </c>
      <c r="H14" s="4">
        <f>G14/G7</f>
        <v>0.2537583864012673</v>
      </c>
      <c r="I14">
        <v>102016</v>
      </c>
      <c r="J14" s="4">
        <f>I14/I7</f>
        <v>0.28577351238998044</v>
      </c>
      <c r="K14" s="2">
        <v>39287.684151615998</v>
      </c>
    </row>
    <row r="15" spans="1:11" x14ac:dyDescent="0.25">
      <c r="E15" s="6" t="s">
        <v>16</v>
      </c>
      <c r="F15" s="6"/>
      <c r="G15" s="2">
        <v>3689.7726290000001</v>
      </c>
      <c r="H15" s="4">
        <f>G15/G8</f>
        <v>1.5190511063000898E-2</v>
      </c>
      <c r="I15">
        <v>192</v>
      </c>
      <c r="J15" s="4">
        <f>I15/I8</f>
        <v>2.7284354128179623E-2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1133869.63735776</v>
      </c>
      <c r="H18" s="4">
        <f>G18/G5</f>
        <v>9.9251280801656364E-2</v>
      </c>
      <c r="I18">
        <v>42476</v>
      </c>
      <c r="J18" s="4">
        <f>I18/I5</f>
        <v>0.11668621692823726</v>
      </c>
      <c r="K18" s="2">
        <v>19252.266284851001</v>
      </c>
    </row>
    <row r="19" spans="2:11" x14ac:dyDescent="0.25">
      <c r="E19" s="6" t="s">
        <v>20</v>
      </c>
      <c r="F19" s="6"/>
      <c r="G19" s="2">
        <v>3613994.2584094009</v>
      </c>
      <c r="H19" s="4">
        <f>G19/G5</f>
        <v>0.31634461946862225</v>
      </c>
      <c r="I19">
        <v>110540</v>
      </c>
      <c r="J19" s="4">
        <f>I19/I5</f>
        <v>0.30366546801128513</v>
      </c>
      <c r="K19" s="2">
        <v>283764.52233559999</v>
      </c>
    </row>
    <row r="20" spans="2:11" x14ac:dyDescent="0.25">
      <c r="E20" s="6" t="s">
        <v>21</v>
      </c>
      <c r="F20" s="6"/>
      <c r="G20" s="2">
        <v>6676367.8944873502</v>
      </c>
      <c r="H20" s="4">
        <f>1-H18-H19</f>
        <v>0.5844040997297214</v>
      </c>
      <c r="I20">
        <v>211003</v>
      </c>
      <c r="J20" s="4">
        <f>1-J18-J19</f>
        <v>0.57964831506047765</v>
      </c>
      <c r="K20" s="2">
        <v>423967.19265251898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99614.330730664005</v>
      </c>
      <c r="H22" s="4">
        <f>G22/G20</f>
        <v>1.4920437624912065E-2</v>
      </c>
      <c r="I22">
        <v>4579</v>
      </c>
      <c r="J22" s="4">
        <f>I22/I20</f>
        <v>2.1701113254313918E-2</v>
      </c>
      <c r="K22" s="2">
        <v>5721.6749041639996</v>
      </c>
    </row>
    <row r="23" spans="2:11" x14ac:dyDescent="0.25">
      <c r="F23" t="s">
        <v>24</v>
      </c>
      <c r="G23" s="2">
        <f>G20-G22</f>
        <v>6576753.5637566866</v>
      </c>
      <c r="H23" s="4">
        <f>1-H22</f>
        <v>0.98507956237508798</v>
      </c>
      <c r="I23">
        <f>I20-I22</f>
        <v>206424</v>
      </c>
      <c r="J23" s="4">
        <f>1-J22</f>
        <v>0.9782988867456861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1799764.469113182</v>
      </c>
      <c r="H26" s="4">
        <f>G26/G5</f>
        <v>0.15753921157731396</v>
      </c>
      <c r="I26">
        <v>66287</v>
      </c>
      <c r="J26" s="4">
        <f>I26/I5</f>
        <v>0.18209763776066634</v>
      </c>
      <c r="K26" s="2">
        <v>363254.59415979002</v>
      </c>
    </row>
    <row r="27" spans="2:11" x14ac:dyDescent="0.25">
      <c r="E27" s="6" t="s">
        <v>27</v>
      </c>
      <c r="F27" s="6"/>
      <c r="G27" s="2">
        <v>9618887.3290237878</v>
      </c>
      <c r="H27" s="4">
        <f>G27/G5</f>
        <v>0.84197235364475176</v>
      </c>
      <c r="I27">
        <v>297664</v>
      </c>
      <c r="J27" s="4">
        <f>I27/I5</f>
        <v>0.81771555880324931</v>
      </c>
      <c r="K27" s="2">
        <v>363723.46661318</v>
      </c>
    </row>
    <row r="28" spans="2:11" x14ac:dyDescent="0.2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25">
      <c r="E29" s="6" t="s">
        <v>29</v>
      </c>
      <c r="F29" s="6"/>
      <c r="G29" s="2">
        <v>5579.9921175420004</v>
      </c>
      <c r="H29" s="4">
        <f>G29/G5</f>
        <v>4.8843477793421828E-4</v>
      </c>
      <c r="I29">
        <v>68</v>
      </c>
      <c r="J29" s="4">
        <f>I29/I5</f>
        <v>1.868034360843802E-4</v>
      </c>
      <c r="K29" s="2">
        <v>5.9204999999999997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12069480.921379616</v>
      </c>
      <c r="H4" s="5"/>
      <c r="I4" s="1">
        <v>3788379</v>
      </c>
      <c r="J4" s="5"/>
      <c r="K4" s="3">
        <v>339866830.89350849</v>
      </c>
    </row>
    <row r="5" spans="1:11" x14ac:dyDescent="0.25">
      <c r="E5" s="6" t="s">
        <v>7</v>
      </c>
      <c r="F5" s="6"/>
      <c r="G5" s="2">
        <v>10201145.639692288</v>
      </c>
      <c r="H5" s="4">
        <f>G5/G4</f>
        <v>0.8452016873088718</v>
      </c>
      <c r="I5">
        <v>436987</v>
      </c>
      <c r="J5" s="4">
        <f>I5/I4</f>
        <v>0.1153493354281607</v>
      </c>
      <c r="K5" s="2">
        <v>9761725.5971693993</v>
      </c>
    </row>
    <row r="6" spans="1:11" x14ac:dyDescent="0.25">
      <c r="F6" t="s">
        <v>8</v>
      </c>
    </row>
    <row r="7" spans="1:11" x14ac:dyDescent="0.25">
      <c r="F7" t="s">
        <v>9</v>
      </c>
      <c r="G7" s="2">
        <v>9836198.5377156641</v>
      </c>
      <c r="H7" s="4">
        <f>G7/G5</f>
        <v>0.9642248905302726</v>
      </c>
      <c r="I7">
        <v>425717</v>
      </c>
      <c r="J7" s="4">
        <f>I7/I5</f>
        <v>0.9742097591003851</v>
      </c>
      <c r="K7" s="2">
        <v>9494725.7995872628</v>
      </c>
    </row>
    <row r="8" spans="1:11" x14ac:dyDescent="0.25">
      <c r="F8" t="s">
        <v>10</v>
      </c>
      <c r="G8" s="2">
        <f>G5-G7</f>
        <v>364947.10197662376</v>
      </c>
      <c r="H8" s="4">
        <f>1-H7</f>
        <v>3.5775109469727395E-2</v>
      </c>
      <c r="I8">
        <f>I5-I7</f>
        <v>11270</v>
      </c>
      <c r="J8" s="4">
        <f>1-J7</f>
        <v>2.5790240899614902E-2</v>
      </c>
      <c r="K8" s="2">
        <f>K5-K7</f>
        <v>266999.79758213647</v>
      </c>
    </row>
    <row r="9" spans="1:11" x14ac:dyDescent="0.25">
      <c r="E9" s="6" t="s">
        <v>11</v>
      </c>
      <c r="F9" s="6"/>
      <c r="G9" s="2">
        <v>1604148.656579291</v>
      </c>
      <c r="H9" s="4">
        <f>1-H5-H10</f>
        <v>0.13290949851353878</v>
      </c>
      <c r="I9">
        <v>3329988</v>
      </c>
      <c r="J9" s="4">
        <f>1-J5-J10</f>
        <v>0.87900075467634042</v>
      </c>
      <c r="K9" s="2">
        <v>326204659.87841552</v>
      </c>
    </row>
    <row r="10" spans="1:11" x14ac:dyDescent="0.25">
      <c r="E10" s="6" t="s">
        <v>12</v>
      </c>
      <c r="F10" s="6"/>
      <c r="G10" s="2">
        <v>264186.62510803901</v>
      </c>
      <c r="H10" s="4">
        <f>G10/G4</f>
        <v>2.1888814177589408E-2</v>
      </c>
      <c r="I10">
        <v>21404</v>
      </c>
      <c r="J10" s="4">
        <f>I10/I4</f>
        <v>5.6499098954988398E-3</v>
      </c>
      <c r="K10" s="2">
        <v>3900445.4179235199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1904178.855515674</v>
      </c>
      <c r="H13" s="5">
        <f>G13/G5</f>
        <v>0.18666323595132131</v>
      </c>
      <c r="I13" s="1">
        <f>I14+I15</f>
        <v>57278</v>
      </c>
      <c r="J13" s="5">
        <f>I13/I5</f>
        <v>0.13107483746656079</v>
      </c>
      <c r="K13" s="3">
        <f>K14+K15</f>
        <v>2249450.9604903199</v>
      </c>
    </row>
    <row r="14" spans="1:11" x14ac:dyDescent="0.25">
      <c r="E14" s="6" t="s">
        <v>15</v>
      </c>
      <c r="F14" s="6"/>
      <c r="G14" s="2">
        <v>1898410.7892444241</v>
      </c>
      <c r="H14" s="4">
        <f>G14/G7</f>
        <v>0.19300248789867416</v>
      </c>
      <c r="I14">
        <v>57101</v>
      </c>
      <c r="J14" s="4">
        <f>I14/I7</f>
        <v>0.13412901058684526</v>
      </c>
      <c r="K14" s="2">
        <v>2249410.2651396678</v>
      </c>
    </row>
    <row r="15" spans="1:11" x14ac:dyDescent="0.25">
      <c r="E15" s="6" t="s">
        <v>16</v>
      </c>
      <c r="F15" s="6"/>
      <c r="G15" s="2">
        <v>5768.0662712499998</v>
      </c>
      <c r="H15" s="4">
        <f>G15/G8</f>
        <v>1.5805211878677877E-2</v>
      </c>
      <c r="I15">
        <v>177</v>
      </c>
      <c r="J15" s="4">
        <f>I15/I8</f>
        <v>1.5705412599822537E-2</v>
      </c>
      <c r="K15" s="2">
        <v>40.695350652000002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874190.85973030503</v>
      </c>
      <c r="H18" s="4">
        <f>G18/G5</f>
        <v>8.5695361149326216E-2</v>
      </c>
      <c r="I18">
        <v>32661</v>
      </c>
      <c r="J18" s="4">
        <f>I18/I5</f>
        <v>7.4741353861785362E-2</v>
      </c>
      <c r="K18" s="2">
        <v>1892573.479584574</v>
      </c>
    </row>
    <row r="19" spans="2:11" x14ac:dyDescent="0.25">
      <c r="E19" s="6" t="s">
        <v>20</v>
      </c>
      <c r="F19" s="6"/>
      <c r="G19" s="2">
        <v>3153157.4907360179</v>
      </c>
      <c r="H19" s="4">
        <f>G19/G5</f>
        <v>0.30909837013474217</v>
      </c>
      <c r="I19">
        <v>108099</v>
      </c>
      <c r="J19" s="4">
        <f>I19/I5</f>
        <v>0.24737349165993497</v>
      </c>
      <c r="K19" s="2">
        <v>2564757.6577692782</v>
      </c>
    </row>
    <row r="20" spans="2:11" x14ac:dyDescent="0.25">
      <c r="E20" s="6" t="s">
        <v>21</v>
      </c>
      <c r="F20" s="6"/>
      <c r="G20" s="2">
        <v>6161360.1519370591</v>
      </c>
      <c r="H20" s="4">
        <f>1-H18-H19</f>
        <v>0.60520626871593164</v>
      </c>
      <c r="I20">
        <v>295311</v>
      </c>
      <c r="J20" s="4">
        <f>1-J18-J19</f>
        <v>0.67788515447827968</v>
      </c>
      <c r="K20" s="2">
        <v>4630944.6512545953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454100.29424194503</v>
      </c>
      <c r="H22" s="4">
        <f>G22/G20</f>
        <v>7.3701306699167912E-2</v>
      </c>
      <c r="I22">
        <v>43964</v>
      </c>
      <c r="J22" s="4">
        <f>I22/I20</f>
        <v>0.14887356041596825</v>
      </c>
      <c r="K22" s="2">
        <v>962546.39128942904</v>
      </c>
    </row>
    <row r="23" spans="2:11" x14ac:dyDescent="0.25">
      <c r="F23" t="s">
        <v>24</v>
      </c>
      <c r="G23" s="2">
        <f>G20-G22</f>
        <v>5707259.8576951139</v>
      </c>
      <c r="H23" s="4">
        <f>1-H22</f>
        <v>0.92629869330083214</v>
      </c>
      <c r="I23">
        <f>I20-I22</f>
        <v>251347</v>
      </c>
      <c r="J23" s="4">
        <f>1-J22</f>
        <v>0.85112643958403178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1452508.5799711631</v>
      </c>
      <c r="H26" s="4">
        <f>G26/G5</f>
        <v>0.14238680941084741</v>
      </c>
      <c r="I26">
        <v>61895</v>
      </c>
      <c r="J26" s="4">
        <f>I26/I5</f>
        <v>0.14164036916430009</v>
      </c>
      <c r="K26" s="2">
        <v>1310183.908569257</v>
      </c>
    </row>
    <row r="27" spans="2:11" x14ac:dyDescent="0.25">
      <c r="E27" s="6" t="s">
        <v>27</v>
      </c>
      <c r="F27" s="6"/>
      <c r="G27" s="2">
        <v>8716018.2793490198</v>
      </c>
      <c r="H27" s="4">
        <f>G27/G5</f>
        <v>0.854415630087204</v>
      </c>
      <c r="I27">
        <v>373546</v>
      </c>
      <c r="J27" s="4">
        <f>I27/I5</f>
        <v>0.85482176815328603</v>
      </c>
      <c r="K27" s="2">
        <v>8369664.2486600261</v>
      </c>
    </row>
    <row r="28" spans="2:11" x14ac:dyDescent="0.25">
      <c r="E28" s="6" t="s">
        <v>28</v>
      </c>
      <c r="F28" s="6"/>
      <c r="G28" s="2">
        <v>5137.115201992</v>
      </c>
      <c r="H28" s="4">
        <f>G28/G5</f>
        <v>5.0358218414250173E-4</v>
      </c>
      <c r="I28">
        <v>124</v>
      </c>
      <c r="J28" s="4">
        <f>I28/I5</f>
        <v>2.8376130182362403E-4</v>
      </c>
      <c r="K28" s="2">
        <v>39.297384028000003</v>
      </c>
    </row>
    <row r="29" spans="2:11" x14ac:dyDescent="0.25">
      <c r="E29" s="6" t="s">
        <v>29</v>
      </c>
      <c r="F29" s="6"/>
      <c r="G29" s="2">
        <v>14998.036217450001</v>
      </c>
      <c r="H29" s="4">
        <f>G29/G5</f>
        <v>1.4702305747986957E-3</v>
      </c>
      <c r="I29">
        <v>395</v>
      </c>
      <c r="J29" s="4">
        <f>I29/I5</f>
        <v>9.0391705016396365E-4</v>
      </c>
      <c r="K29" s="2">
        <v>308.087483722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11181331.95537094</v>
      </c>
    </row>
    <row r="3" spans="1:2" x14ac:dyDescent="0.25">
      <c r="A3" t="s">
        <v>32</v>
      </c>
      <c r="B3">
        <f>'NEWT - UK'!$G$8</f>
        <v>242899.83488357253</v>
      </c>
    </row>
    <row r="4" spans="1:2" x14ac:dyDescent="0.25">
      <c r="A4" t="s">
        <v>33</v>
      </c>
      <c r="B4">
        <f>'NEWT - UK'!$G$9</f>
        <v>493552.95588994602</v>
      </c>
    </row>
    <row r="5" spans="1:2" x14ac:dyDescent="0.25">
      <c r="A5" t="s">
        <v>34</v>
      </c>
      <c r="B5">
        <f>'NEWT - UK'!$G$10</f>
        <v>174.21133786499999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356982</v>
      </c>
    </row>
    <row r="16" spans="1:2" x14ac:dyDescent="0.25">
      <c r="A16" t="s">
        <v>32</v>
      </c>
      <c r="B16">
        <f>'NEWT - UK'!$I$8</f>
        <v>7037</v>
      </c>
    </row>
    <row r="17" spans="1:2" x14ac:dyDescent="0.25">
      <c r="A17" t="s">
        <v>33</v>
      </c>
      <c r="B17">
        <f>'NEWT - UK'!$I$9</f>
        <v>848934</v>
      </c>
    </row>
    <row r="18" spans="1:2" x14ac:dyDescent="0.25">
      <c r="A18" t="s">
        <v>34</v>
      </c>
      <c r="B18">
        <f>'NEWT - UK'!$I$10</f>
        <v>20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1133869.63735776</v>
      </c>
    </row>
    <row r="28" spans="1:2" x14ac:dyDescent="0.25">
      <c r="A28" t="s">
        <v>37</v>
      </c>
      <c r="B28">
        <f>'NEWT - UK'!$G$19</f>
        <v>3613994.2584094009</v>
      </c>
    </row>
    <row r="29" spans="1:2" x14ac:dyDescent="0.25">
      <c r="A29" t="s">
        <v>38</v>
      </c>
      <c r="B29">
        <f>'NEWT - UK'!$G$22</f>
        <v>99614.330730664005</v>
      </c>
    </row>
    <row r="30" spans="1:2" x14ac:dyDescent="0.25">
      <c r="A30" t="s">
        <v>39</v>
      </c>
      <c r="B30">
        <f>'NEWT - UK'!$G$23</f>
        <v>6576753.5637566866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1799764.469113182</v>
      </c>
    </row>
    <row r="41" spans="1:2" x14ac:dyDescent="0.25">
      <c r="A41" t="s">
        <v>42</v>
      </c>
      <c r="B41">
        <f>'NEWT - UK'!$G$27</f>
        <v>9618887.3290237878</v>
      </c>
    </row>
    <row r="42" spans="1:2" x14ac:dyDescent="0.25">
      <c r="A42" t="s">
        <v>43</v>
      </c>
      <c r="B42">
        <f>'NEWT - UK'!$G$28</f>
        <v>0</v>
      </c>
    </row>
    <row r="43" spans="1:2" x14ac:dyDescent="0.25">
      <c r="A43" t="s">
        <v>44</v>
      </c>
      <c r="B43">
        <f>'NEWT - UK'!$G$29</f>
        <v>5579.9921175420004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2024-04-23T13:48:03Z</dcterms:created>
  <dcterms:modified xsi:type="dcterms:W3CDTF">2024-04-23T13:48:03Z</dcterms:modified>
</cp:coreProperties>
</file>