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5E0029D4-6FF6-4909-9DC0-94A6F02E420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H20" i="5"/>
  <c r="J19" i="5"/>
  <c r="J20" i="5" s="1"/>
  <c r="H19" i="5"/>
  <c r="J18" i="5"/>
  <c r="H18" i="5"/>
  <c r="H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J15" i="5" s="1"/>
  <c r="G8" i="5"/>
  <c r="J7" i="5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J23" i="2"/>
  <c r="I23" i="2"/>
  <c r="H23" i="2"/>
  <c r="G23" i="2"/>
  <c r="B30" i="3" s="1"/>
  <c r="J22" i="2"/>
  <c r="H22" i="2"/>
  <c r="J19" i="2"/>
  <c r="H19" i="2"/>
  <c r="H20" i="2" s="1"/>
  <c r="J18" i="2"/>
  <c r="J20" i="2" s="1"/>
  <c r="H18" i="2"/>
  <c r="J15" i="2"/>
  <c r="H15" i="2"/>
  <c r="J14" i="2"/>
  <c r="H14" i="2"/>
  <c r="K13" i="2"/>
  <c r="I13" i="2"/>
  <c r="J13" i="2" s="1"/>
  <c r="G13" i="2"/>
  <c r="H13" i="2" s="1"/>
  <c r="J10" i="2"/>
  <c r="H10" i="2"/>
  <c r="K8" i="2"/>
  <c r="J8" i="2"/>
  <c r="I8" i="2"/>
  <c r="B16" i="3" s="1"/>
  <c r="G8" i="2"/>
  <c r="J7" i="2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<sst xmlns="http://schemas.openxmlformats.org/spreadsheetml/2006/main" count="82" uniqueCount="45">
  <si>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21 June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</si>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</sst>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10810924.413303597</c:v>
                </c:pt>
                <c:pt idx="1">
                  <c:v>265140.38010899909</c:v>
                </c:pt>
                <c:pt idx="2">
                  <c:v>476862.73878809501</c:v>
                </c:pt>
                <c:pt idx="3">
                  <c:v>131.59294794100001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970-47A2-8772-6213D4335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339322</c:v>
                </c:pt>
                <c:pt idx="1">
                  <c:v>8055</c:v>
                </c:pt>
                <c:pt idx="2">
                  <c:v>780834</c:v>
                </c:pt>
                <c:pt idx="3">
                  <c:v>21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A96-4173-8BEA-4F2C9F400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1163537.6688199791</c:v>
                </c:pt>
                <c:pt idx="1">
                  <c:v>3612299.5594822671</c:v>
                </c:pt>
                <c:pt idx="2">
                  <c:v>245230.283179969</c:v>
                </c:pt>
                <c:pt idx="3">
                  <c:v>6054997.2819303814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3F5-47D4-ADEC-30D8DD257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1781567.866539597</c:v>
                </c:pt>
                <c:pt idx="1">
                  <c:v>9283463.7336556409</c:v>
                </c:pt>
                <c:pt idx="2">
                  <c:v>0</c:v>
                </c:pt>
                <c:pt idx="3">
                  <c:v>11033.193217358001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540-467A-BE95-104F1E7F0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11553059.125148632</v>
      </c>
      <c r="H4" s="5"/>
      <c r="I4" s="1">
        <v>1128232</v>
      </c>
      <c r="J4" s="5"/>
      <c r="K4" s="3">
        <v>615955.32817890099</v>
      </c>
    </row>
    <row r="5" spans="1:11" x14ac:dyDescent="0.3">
      <c r="E5" s="6" t="s">
        <v>7</v>
      </c>
      <c r="F5" s="6"/>
      <c r="G5" s="2">
        <v>11076064.793412596</v>
      </c>
      <c r="H5" s="4">
        <f>G5/G4</f>
        <v>0.95871272477973235</v>
      </c>
      <c r="I5">
        <v>347377</v>
      </c>
      <c r="J5" s="4">
        <f>I5/I4</f>
        <v>0.30789500740982351</v>
      </c>
      <c r="K5" s="2">
        <v>296255.12730548199</v>
      </c>
    </row>
    <row r="6" spans="1:11" x14ac:dyDescent="0.3">
      <c r="F6" t="s">
        <v>8</v>
      </c>
    </row>
    <row r="7" spans="1:11" x14ac:dyDescent="0.3">
      <c r="F7" t="s">
        <v>9</v>
      </c>
      <c r="G7" s="2">
        <v>10810924.413303597</v>
      </c>
      <c r="H7" s="4">
        <f>G7/G5</f>
        <v>0.97606186086355429</v>
      </c>
      <c r="I7">
        <v>339322</v>
      </c>
      <c r="J7" s="4">
        <f>I7/I5</f>
        <v>0.97681193631126984</v>
      </c>
      <c r="K7" s="2">
        <v>234782.482517934</v>
      </c>
    </row>
    <row r="8" spans="1:11" x14ac:dyDescent="0.3">
      <c r="F8" t="s">
        <v>10</v>
      </c>
      <c r="G8" s="2">
        <f>G5-G7</f>
        <v>265140.38010899909</v>
      </c>
      <c r="H8" s="4">
        <f>1-H7</f>
        <v>2.3938139136445713E-2</v>
      </c>
      <c r="I8">
        <f>I5-I7</f>
        <v>8055</v>
      </c>
      <c r="J8" s="4">
        <f>1-J7</f>
        <v>2.3188063688730165E-2</v>
      </c>
      <c r="K8" s="2">
        <f>K5-K7</f>
        <v>61472.644787547993</v>
      </c>
    </row>
    <row r="9" spans="1:11" x14ac:dyDescent="0.3">
      <c r="E9" s="6" t="s">
        <v>11</v>
      </c>
      <c r="F9" s="6"/>
      <c r="G9" s="2">
        <v>476862.73878809501</v>
      </c>
      <c r="H9" s="4">
        <f>1-H5-H10</f>
        <v>4.127588490827188E-2</v>
      </c>
      <c r="I9">
        <v>780834</v>
      </c>
      <c r="J9" s="4">
        <f>1-J5-J10</f>
        <v>0.69208637939714535</v>
      </c>
      <c r="K9" s="2">
        <v>318774.79905154998</v>
      </c>
    </row>
    <row r="10" spans="1:11" x14ac:dyDescent="0.3">
      <c r="E10" s="6" t="s">
        <v>12</v>
      </c>
      <c r="F10" s="6"/>
      <c r="G10" s="2">
        <v>131.59294794100001</v>
      </c>
      <c r="H10" s="4">
        <f>G10/G4</f>
        <v>1.1390311995768225E-5</v>
      </c>
      <c r="I10">
        <v>21</v>
      </c>
      <c r="J10" s="4">
        <f>I10/I4</f>
        <v>1.8613193031220531E-5</v>
      </c>
      <c r="K10" s="2">
        <v>925.40182186899995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2766882.025134949</v>
      </c>
      <c r="H13" s="5">
        <f>G13/G5</f>
        <v>0.24980731665460559</v>
      </c>
      <c r="I13" s="1">
        <f>I14+I15</f>
        <v>98621</v>
      </c>
      <c r="J13" s="5">
        <f>I13/I5</f>
        <v>0.28390192787662971</v>
      </c>
      <c r="K13" s="3">
        <f>K14+K15</f>
        <v>50936.578679480997</v>
      </c>
    </row>
    <row r="14" spans="1:11" x14ac:dyDescent="0.3">
      <c r="E14" s="6" t="s">
        <v>15</v>
      </c>
      <c r="F14" s="6"/>
      <c r="G14" s="2">
        <v>2758757.3047140492</v>
      </c>
      <c r="H14" s="4">
        <f>G14/G7</f>
        <v>0.25518236917087367</v>
      </c>
      <c r="I14">
        <v>98037</v>
      </c>
      <c r="J14" s="4">
        <f>I14/I7</f>
        <v>0.28892025863339249</v>
      </c>
      <c r="K14" s="2">
        <v>50936.578679480997</v>
      </c>
    </row>
    <row r="15" spans="1:11" x14ac:dyDescent="0.3">
      <c r="E15" s="6" t="s">
        <v>16</v>
      </c>
      <c r="F15" s="6"/>
      <c r="G15" s="2">
        <v>8124.7204209000001</v>
      </c>
      <c r="H15" s="4">
        <f>G15/G8</f>
        <v>3.0643089587334572E-2</v>
      </c>
      <c r="I15">
        <v>584</v>
      </c>
      <c r="J15" s="4">
        <f>I15/I8</f>
        <v>7.2501551831160777E-2</v>
      </c>
      <c r="K15" s="2">
        <v>0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1163537.6688199791</v>
      </c>
      <c r="H18" s="4">
        <f>G18/G5</f>
        <v>0.10504973476789194</v>
      </c>
      <c r="I18">
        <v>41016</v>
      </c>
      <c r="J18" s="4">
        <f>I18/I5</f>
        <v>0.11807344758000674</v>
      </c>
      <c r="K18" s="2">
        <v>13944.743185611</v>
      </c>
    </row>
    <row r="19" spans="2:11" x14ac:dyDescent="0.3">
      <c r="E19" s="6" t="s">
        <v>20</v>
      </c>
      <c r="F19" s="6"/>
      <c r="G19" s="2">
        <v>3612299.5594822671</v>
      </c>
      <c r="H19" s="4">
        <f>G19/G5</f>
        <v>0.32613564716871773</v>
      </c>
      <c r="I19">
        <v>108182</v>
      </c>
      <c r="J19" s="4">
        <f>I19/I5</f>
        <v>0.31142533904086916</v>
      </c>
      <c r="K19" s="2">
        <v>84055.048901073998</v>
      </c>
    </row>
    <row r="20" spans="2:11" x14ac:dyDescent="0.3">
      <c r="E20" s="6" t="s">
        <v>21</v>
      </c>
      <c r="F20" s="6"/>
      <c r="G20" s="2">
        <v>6300227.56511035</v>
      </c>
      <c r="H20" s="4">
        <f>1-H18-H19</f>
        <v>0.5688146180633904</v>
      </c>
      <c r="I20">
        <v>198179</v>
      </c>
      <c r="J20" s="4">
        <f>1-J18-J19</f>
        <v>0.57050121337912407</v>
      </c>
      <c r="K20" s="2">
        <v>198255.335218797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245230.283179969</v>
      </c>
      <c r="H22" s="4">
        <f>G22/G20</f>
        <v>3.8924035782138253E-2</v>
      </c>
      <c r="I22">
        <v>11067</v>
      </c>
      <c r="J22" s="4">
        <f>I22/I20</f>
        <v>5.5843454654630413E-2</v>
      </c>
      <c r="K22" s="2">
        <v>3421.4382214809998</v>
      </c>
    </row>
    <row r="23" spans="2:11" x14ac:dyDescent="0.3">
      <c r="F23" t="s">
        <v>24</v>
      </c>
      <c r="G23" s="2">
        <f>G20-G22</f>
        <v>6054997.2819303814</v>
      </c>
      <c r="H23" s="4">
        <f>1-H22</f>
        <v>0.96107596421786179</v>
      </c>
      <c r="I23">
        <f>I20-I22</f>
        <v>187112</v>
      </c>
      <c r="J23" s="4">
        <f>1-J22</f>
        <v>0.94415654534536964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1781567.866539597</v>
      </c>
      <c r="H26" s="4">
        <f>G26/G5</f>
        <v>0.16084845112130175</v>
      </c>
      <c r="I26">
        <v>61464</v>
      </c>
      <c r="J26" s="4">
        <f>I26/I5</f>
        <v>0.1769374483630177</v>
      </c>
      <c r="K26" s="2">
        <v>92968.251509686001</v>
      </c>
    </row>
    <row r="27" spans="2:11" x14ac:dyDescent="0.3">
      <c r="E27" s="6" t="s">
        <v>27</v>
      </c>
      <c r="F27" s="6"/>
      <c r="G27" s="2">
        <v>9283463.7336556409</v>
      </c>
      <c r="H27" s="4">
        <f>G27/G5</f>
        <v>0.83815541952922745</v>
      </c>
      <c r="I27">
        <v>285777</v>
      </c>
      <c r="J27" s="4">
        <f>I27/I5</f>
        <v>0.82267104615446618</v>
      </c>
      <c r="K27" s="2">
        <v>203286.87579579599</v>
      </c>
    </row>
    <row r="28" spans="2:11" x14ac:dyDescent="0.3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">
      <c r="E29" s="6" t="s">
        <v>29</v>
      </c>
      <c r="F29" s="6"/>
      <c r="G29" s="2">
        <v>11033.193217358001</v>
      </c>
      <c r="H29" s="4">
        <f>G29/G5</f>
        <v>9.9612934947075301E-4</v>
      </c>
      <c r="I29">
        <v>136</v>
      </c>
      <c r="J29" s="4">
        <f>I29/I5</f>
        <v>3.915054825161136E-4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12388846.601072708</v>
      </c>
      <c r="H4" s="5"/>
      <c r="I4" s="1">
        <v>3877805</v>
      </c>
      <c r="J4" s="5"/>
      <c r="K4" s="3">
        <v>168805731.16320726</v>
      </c>
    </row>
    <row r="5" spans="1:11" x14ac:dyDescent="0.3">
      <c r="E5" s="6" t="s">
        <v>7</v>
      </c>
      <c r="F5" s="6"/>
      <c r="G5" s="2">
        <v>10456091.205742074</v>
      </c>
      <c r="H5" s="4">
        <f>G5/G4</f>
        <v>0.84399230553364968</v>
      </c>
      <c r="I5">
        <v>437560</v>
      </c>
      <c r="J5" s="4">
        <f>I5/I4</f>
        <v>0.11283703022715171</v>
      </c>
      <c r="K5" s="2">
        <v>11919079.14196582</v>
      </c>
    </row>
    <row r="6" spans="1:11" x14ac:dyDescent="0.3">
      <c r="F6" t="s">
        <v>8</v>
      </c>
    </row>
    <row r="7" spans="1:11" x14ac:dyDescent="0.3">
      <c r="F7" t="s">
        <v>9</v>
      </c>
      <c r="G7" s="2">
        <v>10091921.701069105</v>
      </c>
      <c r="H7" s="4">
        <f>G7/G5</f>
        <v>0.96517154474771782</v>
      </c>
      <c r="I7">
        <v>426638</v>
      </c>
      <c r="J7" s="4">
        <f>I7/I5</f>
        <v>0.97503885181460825</v>
      </c>
      <c r="K7" s="2">
        <v>11671780.578253608</v>
      </c>
    </row>
    <row r="8" spans="1:11" x14ac:dyDescent="0.3">
      <c r="F8" t="s">
        <v>10</v>
      </c>
      <c r="G8" s="2">
        <f>G5-G7</f>
        <v>364169.50467296876</v>
      </c>
      <c r="H8" s="4">
        <f>1-H7</f>
        <v>3.4828455252282176E-2</v>
      </c>
      <c r="I8">
        <f>I5-I7</f>
        <v>10922</v>
      </c>
      <c r="J8" s="4">
        <f>1-J7</f>
        <v>2.4961148185391746E-2</v>
      </c>
      <c r="K8" s="2">
        <f>K5-K7</f>
        <v>247298.56371221133</v>
      </c>
    </row>
    <row r="9" spans="1:11" x14ac:dyDescent="0.3">
      <c r="E9" s="6" t="s">
        <v>11</v>
      </c>
      <c r="F9" s="6"/>
      <c r="G9" s="2">
        <v>1668047.005766341</v>
      </c>
      <c r="H9" s="4">
        <f>1-H5-H10</f>
        <v>0.13464102506700737</v>
      </c>
      <c r="I9">
        <v>3418362</v>
      </c>
      <c r="J9" s="4">
        <f>1-J5-J10</f>
        <v>0.88151982887226144</v>
      </c>
      <c r="K9" s="2">
        <v>152994404.24005798</v>
      </c>
    </row>
    <row r="10" spans="1:11" x14ac:dyDescent="0.3">
      <c r="E10" s="6" t="s">
        <v>12</v>
      </c>
      <c r="F10" s="6"/>
      <c r="G10" s="2">
        <v>264708.38956429402</v>
      </c>
      <c r="H10" s="4">
        <f>G10/G4</f>
        <v>2.1366669399342939E-2</v>
      </c>
      <c r="I10">
        <v>21883</v>
      </c>
      <c r="J10" s="4">
        <f>I10/I4</f>
        <v>5.6431409005868009E-3</v>
      </c>
      <c r="K10" s="2">
        <v>3892247.7811834798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1854143.494870719</v>
      </c>
      <c r="H13" s="5">
        <f>G13/G5</f>
        <v>0.17732663749647634</v>
      </c>
      <c r="I13" s="1">
        <f>I14+I15</f>
        <v>54641</v>
      </c>
      <c r="J13" s="5">
        <f>I13/I5</f>
        <v>0.12487658835359722</v>
      </c>
      <c r="K13" s="3">
        <f>K14+K15</f>
        <v>2078486.8785562532</v>
      </c>
    </row>
    <row r="14" spans="1:11" x14ac:dyDescent="0.3">
      <c r="E14" s="6" t="s">
        <v>15</v>
      </c>
      <c r="F14" s="6"/>
      <c r="G14" s="2">
        <v>1843984.1914445891</v>
      </c>
      <c r="H14" s="4">
        <f>G14/G7</f>
        <v>0.18271883651745369</v>
      </c>
      <c r="I14">
        <v>54166</v>
      </c>
      <c r="J14" s="4">
        <f>I14/I7</f>
        <v>0.12696009263122365</v>
      </c>
      <c r="K14" s="2">
        <v>2078464.6398829741</v>
      </c>
    </row>
    <row r="15" spans="1:11" x14ac:dyDescent="0.3">
      <c r="E15" s="6" t="s">
        <v>16</v>
      </c>
      <c r="F15" s="6"/>
      <c r="G15" s="2">
        <v>10159.30342613</v>
      </c>
      <c r="H15" s="4">
        <f>G15/G8</f>
        <v>2.7897183305486413E-2</v>
      </c>
      <c r="I15">
        <v>475</v>
      </c>
      <c r="J15" s="4">
        <f>I15/I8</f>
        <v>4.3490203259476286E-2</v>
      </c>
      <c r="K15" s="2">
        <v>22.238673279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898641.05192016601</v>
      </c>
      <c r="H18" s="4">
        <f>G18/G5</f>
        <v>8.5944262940884419E-2</v>
      </c>
      <c r="I18">
        <v>32108</v>
      </c>
      <c r="J18" s="4">
        <f>I18/I5</f>
        <v>7.3379650790748693E-2</v>
      </c>
      <c r="K18" s="2">
        <v>1584932.388133314</v>
      </c>
    </row>
    <row r="19" spans="2:11" x14ac:dyDescent="0.3">
      <c r="E19" s="6" t="s">
        <v>20</v>
      </c>
      <c r="F19" s="6"/>
      <c r="G19" s="2">
        <v>3380327.2395959748</v>
      </c>
      <c r="H19" s="4">
        <f>G19/G5</f>
        <v>0.32328784945368799</v>
      </c>
      <c r="I19">
        <v>112170</v>
      </c>
      <c r="J19" s="4">
        <f>I19/I5</f>
        <v>0.25635341438888382</v>
      </c>
      <c r="K19" s="2">
        <v>2097607.476160211</v>
      </c>
    </row>
    <row r="20" spans="2:11" x14ac:dyDescent="0.3">
      <c r="E20" s="6" t="s">
        <v>21</v>
      </c>
      <c r="F20" s="6"/>
      <c r="G20" s="2">
        <v>6164663.2803261057</v>
      </c>
      <c r="H20" s="4">
        <f>1-H18-H19</f>
        <v>0.59076788760542764</v>
      </c>
      <c r="I20">
        <v>292367</v>
      </c>
      <c r="J20" s="4">
        <f>1-J18-J19</f>
        <v>0.67026693482036748</v>
      </c>
      <c r="K20" s="2">
        <v>7606728.6382732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452055.403950812</v>
      </c>
      <c r="H22" s="4">
        <f>G22/G20</f>
        <v>7.3330104726644321E-2</v>
      </c>
      <c r="I22">
        <v>44703</v>
      </c>
      <c r="J22" s="4">
        <f>I22/I20</f>
        <v>0.15290029312473705</v>
      </c>
      <c r="K22" s="2">
        <v>921853.04634370306</v>
      </c>
    </row>
    <row r="23" spans="2:11" x14ac:dyDescent="0.3">
      <c r="F23" t="s">
        <v>24</v>
      </c>
      <c r="G23" s="2">
        <f>G20-G22</f>
        <v>5712607.8763752934</v>
      </c>
      <c r="H23" s="4">
        <f>1-H22</f>
        <v>0.92666989527335564</v>
      </c>
      <c r="I23">
        <f>I20-I22</f>
        <v>247664</v>
      </c>
      <c r="J23" s="4">
        <f>1-J22</f>
        <v>0.84709970687526293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1464465.287334549</v>
      </c>
      <c r="H26" s="4">
        <f>G26/G5</f>
        <v>0.14005858006769512</v>
      </c>
      <c r="I26">
        <v>61777</v>
      </c>
      <c r="J26" s="4">
        <f>I26/I5</f>
        <v>0.14118520888563854</v>
      </c>
      <c r="K26" s="2">
        <v>5611070.8074109852</v>
      </c>
    </row>
    <row r="27" spans="2:11" x14ac:dyDescent="0.3">
      <c r="E27" s="6" t="s">
        <v>27</v>
      </c>
      <c r="F27" s="6"/>
      <c r="G27" s="2">
        <v>8957441.2594314795</v>
      </c>
      <c r="H27" s="4">
        <f>G27/G5</f>
        <v>0.85667206637528226</v>
      </c>
      <c r="I27">
        <v>374218</v>
      </c>
      <c r="J27" s="4">
        <f>I27/I5</f>
        <v>0.85523813876954013</v>
      </c>
      <c r="K27" s="2">
        <v>6226091.2084741881</v>
      </c>
    </row>
    <row r="28" spans="2:11" x14ac:dyDescent="0.3">
      <c r="E28" s="6" t="s">
        <v>28</v>
      </c>
      <c r="F28" s="6"/>
      <c r="G28" s="2">
        <v>4623.6090794020001</v>
      </c>
      <c r="H28" s="4">
        <f>G28/G5</f>
        <v>4.4219287957845049E-4</v>
      </c>
      <c r="I28">
        <v>149</v>
      </c>
      <c r="J28" s="4">
        <f>I28/I5</f>
        <v>3.4052472803729775E-4</v>
      </c>
      <c r="K28" s="2">
        <v>39.297384028000003</v>
      </c>
    </row>
    <row r="29" spans="2:11" x14ac:dyDescent="0.3">
      <c r="E29" s="6" t="s">
        <v>29</v>
      </c>
      <c r="F29" s="6"/>
      <c r="G29" s="2">
        <v>17061.862439305001</v>
      </c>
      <c r="H29" s="4">
        <f>G29/G5</f>
        <v>1.6317629698883362E-3</v>
      </c>
      <c r="I29">
        <v>389</v>
      </c>
      <c r="J29" s="4">
        <f>I29/I5</f>
        <v>8.8902093427187126E-4</v>
      </c>
      <c r="K29" s="2">
        <v>292.63620702499998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UK'!$G$7</f>
        <v>10810924.413303597</v>
      </c>
    </row>
    <row r="3" spans="1:2" x14ac:dyDescent="0.3">
      <c r="A3" t="s">
        <v>32</v>
      </c>
      <c r="B3">
        <f>'NEWT - UK'!$G$8</f>
        <v>265140.38010899909</v>
      </c>
    </row>
    <row r="4" spans="1:2" x14ac:dyDescent="0.3">
      <c r="A4" t="s">
        <v>33</v>
      </c>
      <c r="B4">
        <f>'NEWT - UK'!$G$9</f>
        <v>476862.73878809501</v>
      </c>
    </row>
    <row r="5" spans="1:2" x14ac:dyDescent="0.3">
      <c r="A5" t="s">
        <v>34</v>
      </c>
      <c r="B5">
        <f>'NEWT - UK'!$G$10</f>
        <v>131.59294794100001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UK'!$I$7</f>
        <v>339322</v>
      </c>
    </row>
    <row r="16" spans="1:2" x14ac:dyDescent="0.3">
      <c r="A16" t="s">
        <v>32</v>
      </c>
      <c r="B16">
        <f>'NEWT - UK'!$I$8</f>
        <v>8055</v>
      </c>
    </row>
    <row r="17" spans="1:2" x14ac:dyDescent="0.3">
      <c r="A17" t="s">
        <v>33</v>
      </c>
      <c r="B17">
        <f>'NEWT - UK'!$I$9</f>
        <v>780834</v>
      </c>
    </row>
    <row r="18" spans="1:2" x14ac:dyDescent="0.3">
      <c r="A18" t="s">
        <v>34</v>
      </c>
      <c r="B18">
        <f>'NEWT - UK'!$I$10</f>
        <v>21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UK'!$G$18</f>
        <v>1163537.6688199791</v>
      </c>
    </row>
    <row r="28" spans="1:2" x14ac:dyDescent="0.3">
      <c r="A28" t="s">
        <v>37</v>
      </c>
      <c r="B28">
        <f>'NEWT - UK'!$G$19</f>
        <v>3612299.5594822671</v>
      </c>
    </row>
    <row r="29" spans="1:2" x14ac:dyDescent="0.3">
      <c r="A29" t="s">
        <v>38</v>
      </c>
      <c r="B29">
        <f>'NEWT - UK'!$G$22</f>
        <v>245230.283179969</v>
      </c>
    </row>
    <row r="30" spans="1:2" x14ac:dyDescent="0.3">
      <c r="A30" t="s">
        <v>39</v>
      </c>
      <c r="B30">
        <f>'NEWT - UK'!$G$23</f>
        <v>6054997.2819303814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UK'!$G$26</f>
        <v>1781567.866539597</v>
      </c>
    </row>
    <row r="41" spans="1:2" x14ac:dyDescent="0.3">
      <c r="A41" t="s">
        <v>42</v>
      </c>
      <c r="B41">
        <f>'NEWT - UK'!$G$27</f>
        <v>9283463.7336556409</v>
      </c>
    </row>
    <row r="42" spans="1:2" x14ac:dyDescent="0.3">
      <c r="A42" t="s">
        <v>43</v>
      </c>
      <c r="B42">
        <f>'NEWT - UK'!$G$28</f>
        <v>0</v>
      </c>
    </row>
    <row r="43" spans="1:2" x14ac:dyDescent="0.3">
      <c r="A43" t="s">
        <v>44</v>
      </c>
      <c r="B43">
        <f>'NEWT - UK'!$G$29</f>
        <v>11033.193217358001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2024-07-01T11:45:02Z</dcterms:created>
  <dcterms:modified xsi:type="dcterms:W3CDTF">2024-07-01T11:45:02Z</dcterms:modified>
</cp:coreProperties>
</file>