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423DA0FC-72B7-491B-929F-A8AAA20B6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T - EU" sheetId="2" r:id="rId1"/>
    <sheet name="Outstanding - EU" sheetId="5" r:id="rId2"/>
    <sheet name="Images - E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6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I23" i="5"/>
  <c r="H23" i="5"/>
  <c r="G23" i="5"/>
  <c r="J22" i="5"/>
  <c r="J23" i="5" s="1"/>
  <c r="H22" i="5"/>
  <c r="J20" i="5"/>
  <c r="J19" i="5"/>
  <c r="H19" i="5"/>
  <c r="J18" i="5"/>
  <c r="H18" i="5"/>
  <c r="H20" i="5" s="1"/>
  <c r="H15" i="5"/>
  <c r="J14" i="5"/>
  <c r="H14" i="5"/>
  <c r="K13" i="5"/>
  <c r="J13" i="5"/>
  <c r="I13" i="5"/>
  <c r="G13" i="5"/>
  <c r="H13" i="5" s="1"/>
  <c r="J10" i="5"/>
  <c r="H10" i="5"/>
  <c r="K8" i="5"/>
  <c r="I8" i="5"/>
  <c r="J15" i="5" s="1"/>
  <c r="G8" i="5"/>
  <c r="J7" i="5"/>
  <c r="J8" i="5" s="1"/>
  <c r="H7" i="5"/>
  <c r="H8" i="5" s="1"/>
  <c r="J5" i="5"/>
  <c r="J9" i="5" s="1"/>
  <c r="H5" i="5"/>
  <c r="H9" i="5" s="1"/>
  <c r="J29" i="2"/>
  <c r="H29" i="2"/>
  <c r="J28" i="2"/>
  <c r="H28" i="2"/>
  <c r="J27" i="2"/>
  <c r="H27" i="2"/>
  <c r="J26" i="2"/>
  <c r="H26" i="2"/>
  <c r="K23" i="2"/>
  <c r="J23" i="2"/>
  <c r="I23" i="2"/>
  <c r="H23" i="2"/>
  <c r="G23" i="2"/>
  <c r="B30" i="3" s="1"/>
  <c r="J22" i="2"/>
  <c r="H22" i="2"/>
  <c r="J19" i="2"/>
  <c r="H19" i="2"/>
  <c r="J18" i="2"/>
  <c r="J20" i="2" s="1"/>
  <c r="H18" i="2"/>
  <c r="H20" i="2" s="1"/>
  <c r="J15" i="2"/>
  <c r="J14" i="2"/>
  <c r="H14" i="2"/>
  <c r="K13" i="2"/>
  <c r="J13" i="2"/>
  <c r="I13" i="2"/>
  <c r="H13" i="2"/>
  <c r="G13" i="2"/>
  <c r="J10" i="2"/>
  <c r="H10" i="2"/>
  <c r="K8" i="2"/>
  <c r="I8" i="2"/>
  <c r="H8" i="2"/>
  <c r="G8" i="2"/>
  <c r="B3" i="3" s="1"/>
  <c r="J7" i="2"/>
  <c r="J8" i="2" s="1"/>
  <c r="H7" i="2"/>
  <c r="J5" i="2"/>
  <c r="J9" i="2" s="1"/>
  <c r="H5" i="2"/>
  <c r="H9" i="2" s="1"/>
  <c r="H15" i="2" l="1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<sst xmlns="http://schemas.openxmlformats.org/spreadsheetml/2006/main" count="82" uniqueCount="45">
  <si>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10 July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</si>
  <si>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</si>
  <si>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</si>
  <si>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</si>
  <si>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</si>
  <si>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</si>
  <si>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</si>
  <si>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</si>
  <si>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</si>
  <si>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</si>
  <si>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</si>
  <si>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</si>
  <si>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</si>
  <si>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</si>
  <si>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</si>
  <si>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</si>
  <si>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</si>
  <si>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</si>
  <si>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</si>
  <si>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EEA-based Trading Venues</t>
  </si>
  <si>
    <t>Non EEA-based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</si>
  <si>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</si>
  <si>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</si>
  <si>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</si>
  <si>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</si>
  <si>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</si>
  <si>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EEA-EEA counterparties</t>
  </si>
  <si>
    <t>EEA-nonEEA counterparties</t>
  </si>
  <si>
    <t>NonEEA - EEA counterparties</t>
  </si>
  <si>
    <t>NonEEA-nonEEA counterparties</t>
  </si>
  <si>
    <t>New Reported Loan Values</t>
  </si>
  <si>
    <t>Repo</t>
  </si>
  <si>
    <t>SBSC</t>
  </si>
  <si>
    <t>SLEB</t>
  </si>
  <si>
    <t>MGLD</t>
  </si>
  <si>
    <t>New Reported Transaction Numbers</t>
  </si>
  <si>
    <t>EEA MIC</t>
  </si>
  <si>
    <t>nEEA MIC</t>
  </si>
  <si>
    <t>XOFF</t>
  </si>
  <si>
    <t>XXXX</t>
  </si>
  <si>
    <t>Location of Counterparties</t>
  </si>
  <si>
    <t>EEA-EEA</t>
  </si>
  <si>
    <t>EEA-nEEA</t>
  </si>
  <si>
    <t>nEEA-EEA</t>
  </si>
  <si>
    <t>nEEA-nEEA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</si>
</sst>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EU'!$B$2:$B$5</c:f>
              <c:numCache>
                <c:formatCode>General</c:formatCode>
                <c:ptCount val="4"/>
                <c:pt idx="0">
                  <c:v>17162749.836264003</c:v>
                </c:pt>
                <c:pt idx="1">
                  <c:v>475517.33178722486</c:v>
                </c:pt>
                <c:pt idx="2">
                  <c:v>581235.41955063201</c:v>
                </c:pt>
                <c:pt idx="3">
                  <c:v>2130.735007283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194-4697-A46B-EABAD96D7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EU'!$B$15:$B$18</c:f>
              <c:numCache>
                <c:formatCode>General</c:formatCode>
                <c:ptCount val="4"/>
                <c:pt idx="0">
                  <c:v>482763</c:v>
                </c:pt>
                <c:pt idx="1">
                  <c:v>21785</c:v>
                </c:pt>
                <c:pt idx="2">
                  <c:v>1335289</c:v>
                </c:pt>
                <c:pt idx="3">
                  <c:v>3806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BB8-4EC5-BBDC-774E3FEF4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EU'!$A$27:$A$30</c:f>
              <c:strCache>
                <c:ptCount val="4"/>
                <c:pt idx="0">
                  <c:v>EEA MIC</c:v>
                </c:pt>
                <c:pt idx="1">
                  <c:v>nEEA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EU'!$B$27:$B$30</c:f>
              <c:numCache>
                <c:formatCode>General</c:formatCode>
                <c:ptCount val="4"/>
                <c:pt idx="0">
                  <c:v>8436750.8186201025</c:v>
                </c:pt>
                <c:pt idx="1">
                  <c:v>3113880.9760682601</c:v>
                </c:pt>
                <c:pt idx="2">
                  <c:v>184928.659587784</c:v>
                </c:pt>
                <c:pt idx="3">
                  <c:v>5902706.7137750816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781-4E34-81F5-DA0FFB03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EU'!$A$40:$A$43</c:f>
              <c:strCache>
                <c:ptCount val="4"/>
                <c:pt idx="0">
                  <c:v>EEA-EEA</c:v>
                </c:pt>
                <c:pt idx="1">
                  <c:v>EEA-nEEA</c:v>
                </c:pt>
                <c:pt idx="2">
                  <c:v>nEEA-EEA</c:v>
                </c:pt>
                <c:pt idx="3">
                  <c:v>nEEA-nEEA</c:v>
                </c:pt>
              </c:strCache>
            </c:strRef>
          </c:cat>
          <c:val>
            <c:numRef>
              <c:f>'Images - EU'!$B$40:$B$43</c:f>
              <c:numCache>
                <c:formatCode>General</c:formatCode>
                <c:ptCount val="4"/>
                <c:pt idx="0">
                  <c:v>8487726.6156576816</c:v>
                </c:pt>
                <c:pt idx="1">
                  <c:v>9139016.772218328</c:v>
                </c:pt>
                <c:pt idx="2">
                  <c:v>11262.774165141</c:v>
                </c:pt>
                <c:pt idx="3">
                  <c:v>261.006010076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854-421E-ADE8-42CC73816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5" x14ac:dyDescent="0.25"/>
  <cols>
    <col min="2" max="2" width="9.140625" customWidth="1"/>
    <col min="3" max="5" width="2" customWidth="1"/>
    <col min="6" max="6" width="53.42578125" customWidth="1"/>
    <col min="7" max="7" width="19.42578125" style="2" customWidth="1"/>
    <col min="8" max="8" width="11.42578125" style="4" customWidth="1"/>
    <col min="9" max="9" width="23.28515625" customWidth="1"/>
    <col min="10" max="10" width="11.42578125" style="4" customWidth="1"/>
    <col min="11" max="11" width="32" style="2" customWidth="1"/>
  </cols>
  <sheetData>
    <row r="1" spans="1:11" ht="80.099999999999994" customHeight="1" x14ac:dyDescent="0.2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2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2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25">
      <c r="B4" s="1"/>
      <c r="C4" s="1"/>
      <c r="D4" s="13" t="s">
        <v>6</v>
      </c>
      <c r="E4" s="13"/>
      <c r="F4" s="13"/>
      <c r="G4" s="3">
        <v>18221633.322609145</v>
      </c>
      <c r="H4" s="5"/>
      <c r="I4" s="1">
        <v>1843643</v>
      </c>
      <c r="J4" s="5"/>
      <c r="K4" s="3">
        <v>98393747.013226032</v>
      </c>
    </row>
    <row r="5" spans="1:11" x14ac:dyDescent="0.25">
      <c r="E5" s="6" t="s">
        <v>7</v>
      </c>
      <c r="F5" s="6"/>
      <c r="G5" s="2">
        <v>17638267.168051228</v>
      </c>
      <c r="H5" s="4">
        <f>G5/G4</f>
        <v>0.9679849690623461</v>
      </c>
      <c r="I5">
        <v>504548</v>
      </c>
      <c r="J5" s="4">
        <f>I5/I4</f>
        <v>0.27366903462329745</v>
      </c>
      <c r="K5" s="2">
        <v>567838.61575655197</v>
      </c>
    </row>
    <row r="6" spans="1:11" x14ac:dyDescent="0.25">
      <c r="F6" t="s">
        <v>8</v>
      </c>
    </row>
    <row r="7" spans="1:11" x14ac:dyDescent="0.25">
      <c r="F7" t="s">
        <v>9</v>
      </c>
      <c r="G7" s="2">
        <v>17162749.836264003</v>
      </c>
      <c r="H7" s="4">
        <f>G7/G5</f>
        <v>0.97304058685262773</v>
      </c>
      <c r="I7">
        <v>482763</v>
      </c>
      <c r="J7" s="4">
        <f>I7/I5</f>
        <v>0.95682274035374237</v>
      </c>
      <c r="K7" s="2">
        <v>539736.90153563302</v>
      </c>
    </row>
    <row r="8" spans="1:11" x14ac:dyDescent="0.25">
      <c r="F8" t="s">
        <v>10</v>
      </c>
      <c r="G8" s="2">
        <f>G5-G7</f>
        <v>475517.33178722486</v>
      </c>
      <c r="H8" s="4">
        <f>1-H7</f>
        <v>2.6959413147372269E-2</v>
      </c>
      <c r="I8">
        <f>I5-I7</f>
        <v>21785</v>
      </c>
      <c r="J8" s="4">
        <f>1-J7</f>
        <v>4.3177259646257626E-2</v>
      </c>
      <c r="K8" s="2">
        <f>K5-K7</f>
        <v>28101.714220918948</v>
      </c>
    </row>
    <row r="9" spans="1:11" x14ac:dyDescent="0.25">
      <c r="E9" s="6" t="s">
        <v>11</v>
      </c>
      <c r="F9" s="6"/>
      <c r="G9" s="2">
        <v>581235.41955063201</v>
      </c>
      <c r="H9" s="4">
        <f>1-H5-H10</f>
        <v>3.1898096578940882E-2</v>
      </c>
      <c r="I9">
        <v>1335289</v>
      </c>
      <c r="J9" s="4">
        <f>1-J5-J10</f>
        <v>0.72426657438560493</v>
      </c>
      <c r="K9" s="2">
        <v>97825526.064510986</v>
      </c>
    </row>
    <row r="10" spans="1:11" x14ac:dyDescent="0.25">
      <c r="E10" s="6" t="s">
        <v>12</v>
      </c>
      <c r="F10" s="6"/>
      <c r="G10" s="2">
        <v>2130.735007283</v>
      </c>
      <c r="H10" s="4">
        <f>G10/G4</f>
        <v>1.1693435871301471E-4</v>
      </c>
      <c r="I10">
        <v>3806</v>
      </c>
      <c r="J10" s="4">
        <f>I10/I4</f>
        <v>2.0643909910975171E-3</v>
      </c>
      <c r="K10" s="2">
        <v>382.33295849500001</v>
      </c>
    </row>
    <row r="12" spans="1:11" x14ac:dyDescent="0.2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25">
      <c r="B13" s="1"/>
      <c r="C13" s="1"/>
      <c r="D13" s="13" t="s">
        <v>14</v>
      </c>
      <c r="E13" s="13"/>
      <c r="F13" s="13"/>
      <c r="G13" s="3">
        <f>G14+G15</f>
        <v>10027796.510193279</v>
      </c>
      <c r="H13" s="5">
        <f>G13/G5</f>
        <v>0.56852503789924191</v>
      </c>
      <c r="I13" s="1">
        <f>I14+I15</f>
        <v>302363</v>
      </c>
      <c r="J13" s="5">
        <f>I13/I5</f>
        <v>0.59927499464867562</v>
      </c>
      <c r="K13" s="3">
        <f>K14+K15</f>
        <v>-74711.732135418002</v>
      </c>
    </row>
    <row r="14" spans="1:11" x14ac:dyDescent="0.25">
      <c r="E14" s="6" t="s">
        <v>15</v>
      </c>
      <c r="F14" s="6"/>
      <c r="G14" s="2">
        <v>9993125.3476775102</v>
      </c>
      <c r="H14" s="4">
        <f>G14/G7</f>
        <v>0.58225665717987407</v>
      </c>
      <c r="I14">
        <v>300503</v>
      </c>
      <c r="J14" s="4">
        <f>I14/I7</f>
        <v>0.6224648533545446</v>
      </c>
      <c r="K14" s="2">
        <v>-78475.422135418004</v>
      </c>
    </row>
    <row r="15" spans="1:11" x14ac:dyDescent="0.25">
      <c r="E15" s="6" t="s">
        <v>16</v>
      </c>
      <c r="F15" s="6"/>
      <c r="G15" s="2">
        <v>34671.162515769</v>
      </c>
      <c r="H15" s="4">
        <f>G15/G8</f>
        <v>7.2912510644896886E-2</v>
      </c>
      <c r="I15">
        <v>1860</v>
      </c>
      <c r="J15" s="4">
        <f>I15/I8</f>
        <v>8.5379848519623588E-2</v>
      </c>
      <c r="K15" s="2">
        <v>3763.69</v>
      </c>
    </row>
    <row r="16" spans="1:11" x14ac:dyDescent="0.25">
      <c r="E16" s="6" t="s">
        <v>17</v>
      </c>
      <c r="F16" s="6"/>
      <c r="G16" s="8"/>
      <c r="H16" s="9"/>
      <c r="I16" s="6"/>
      <c r="J16" s="9"/>
      <c r="K16" s="8"/>
    </row>
    <row r="17" spans="2:11" x14ac:dyDescent="0.2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25">
      <c r="E18" s="6" t="s">
        <v>19</v>
      </c>
      <c r="F18" s="6"/>
      <c r="G18" s="2">
        <v>8436750.8186201025</v>
      </c>
      <c r="H18" s="4">
        <f>G18/G5</f>
        <v>0.47832084287179105</v>
      </c>
      <c r="I18">
        <v>274518</v>
      </c>
      <c r="J18" s="4">
        <f>I18/I5</f>
        <v>0.54408698478638307</v>
      </c>
      <c r="K18" s="2">
        <v>-57296.443158217997</v>
      </c>
    </row>
    <row r="19" spans="2:11" x14ac:dyDescent="0.25">
      <c r="E19" s="6" t="s">
        <v>20</v>
      </c>
      <c r="F19" s="6"/>
      <c r="G19" s="2">
        <v>3113880.9760682601</v>
      </c>
      <c r="H19" s="4">
        <f>G19/G5</f>
        <v>0.17654120704717155</v>
      </c>
      <c r="I19">
        <v>52191</v>
      </c>
      <c r="J19" s="4">
        <f>I19/I5</f>
        <v>0.10344109975661384</v>
      </c>
      <c r="K19" s="2">
        <v>16403.786130597</v>
      </c>
    </row>
    <row r="20" spans="2:11" x14ac:dyDescent="0.25">
      <c r="E20" s="6" t="s">
        <v>21</v>
      </c>
      <c r="F20" s="6"/>
      <c r="G20" s="2">
        <v>6087635.3733628653</v>
      </c>
      <c r="H20" s="4">
        <f>1-H18-H19</f>
        <v>0.34513795008103731</v>
      </c>
      <c r="I20">
        <v>177839</v>
      </c>
      <c r="J20" s="4">
        <f>1-J18-J19</f>
        <v>0.35247191545700307</v>
      </c>
      <c r="K20" s="2">
        <v>608731.27278417302</v>
      </c>
    </row>
    <row r="21" spans="2:11" x14ac:dyDescent="0.25">
      <c r="F21" t="s">
        <v>22</v>
      </c>
    </row>
    <row r="22" spans="2:11" x14ac:dyDescent="0.25">
      <c r="F22" t="s">
        <v>23</v>
      </c>
      <c r="G22" s="2">
        <v>184928.659587784</v>
      </c>
      <c r="H22" s="4">
        <f>G22/G20</f>
        <v>3.037774903486503E-2</v>
      </c>
      <c r="I22">
        <v>14651</v>
      </c>
      <c r="J22" s="4">
        <f>I22/I20</f>
        <v>8.238350418074776E-2</v>
      </c>
      <c r="K22" s="2">
        <v>71911.089289721</v>
      </c>
    </row>
    <row r="23" spans="2:11" x14ac:dyDescent="0.25">
      <c r="F23" t="s">
        <v>24</v>
      </c>
      <c r="G23" s="2">
        <f>G20-G22</f>
        <v>5902706.7137750816</v>
      </c>
      <c r="H23" s="4">
        <f>1-H22</f>
        <v>0.96962225096513499</v>
      </c>
      <c r="I23">
        <f>I20-I22</f>
        <v>163188</v>
      </c>
      <c r="J23" s="4">
        <f>1-J22</f>
        <v>0.9176164958192522</v>
      </c>
      <c r="K23" s="2">
        <f>K20-K22</f>
        <v>536820.18349445204</v>
      </c>
    </row>
    <row r="25" spans="2:11" x14ac:dyDescent="0.2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25">
      <c r="E26" s="6" t="s">
        <v>26</v>
      </c>
      <c r="F26" s="6"/>
      <c r="G26" s="2">
        <v>8487726.6156576816</v>
      </c>
      <c r="H26" s="4">
        <f>G26/G5</f>
        <v>0.48121091118473241</v>
      </c>
      <c r="I26">
        <v>262409</v>
      </c>
      <c r="J26" s="4">
        <f>I26/I5</f>
        <v>0.52008728604612442</v>
      </c>
      <c r="K26" s="2">
        <v>33656.105801596997</v>
      </c>
    </row>
    <row r="27" spans="2:11" x14ac:dyDescent="0.25">
      <c r="E27" s="6" t="s">
        <v>27</v>
      </c>
      <c r="F27" s="6"/>
      <c r="G27" s="2">
        <v>9139016.772218328</v>
      </c>
      <c r="H27" s="4">
        <f>G27/G5</f>
        <v>0.51813574911554405</v>
      </c>
      <c r="I27">
        <v>241396</v>
      </c>
      <c r="J27" s="4">
        <f>I27/I5</f>
        <v>0.47844010877062243</v>
      </c>
      <c r="K27" s="2">
        <v>534182.50995495496</v>
      </c>
    </row>
    <row r="28" spans="2:11" x14ac:dyDescent="0.25">
      <c r="E28" s="6" t="s">
        <v>28</v>
      </c>
      <c r="F28" s="6"/>
      <c r="G28" s="2">
        <v>11262.774165141</v>
      </c>
      <c r="H28" s="4">
        <f>G28/G5</f>
        <v>6.3854198702362512E-4</v>
      </c>
      <c r="I28">
        <v>734</v>
      </c>
      <c r="J28" s="4">
        <f>I28/I5</f>
        <v>1.454767435407533E-3</v>
      </c>
      <c r="K28" s="2">
        <v>0</v>
      </c>
    </row>
    <row r="29" spans="2:11" x14ac:dyDescent="0.25">
      <c r="E29" s="6" t="s">
        <v>29</v>
      </c>
      <c r="F29" s="6"/>
      <c r="G29" s="2">
        <v>261.006010076</v>
      </c>
      <c r="H29" s="4">
        <f>G29/G5</f>
        <v>1.4797712699848925E-5</v>
      </c>
      <c r="I29">
        <v>9</v>
      </c>
      <c r="J29" s="4">
        <f>I29/I5</f>
        <v>1.7837747845596456E-5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5" x14ac:dyDescent="0.25"/>
  <cols>
    <col min="2" max="2" width="9.140625" customWidth="1"/>
    <col min="3" max="5" width="2" customWidth="1"/>
    <col min="6" max="6" width="53.42578125" customWidth="1"/>
    <col min="7" max="7" width="19.42578125" style="2" customWidth="1"/>
    <col min="8" max="8" width="11.42578125" style="4" customWidth="1"/>
    <col min="9" max="9" width="23.28515625" customWidth="1"/>
    <col min="10" max="10" width="11.42578125" style="4" customWidth="1"/>
    <col min="11" max="11" width="32" style="2" customWidth="1"/>
  </cols>
  <sheetData>
    <row r="1" spans="1:11" ht="80.099999999999994" customHeight="1" x14ac:dyDescent="0.2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2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2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25">
      <c r="B4" s="1"/>
      <c r="C4" s="1"/>
      <c r="D4" s="13" t="s">
        <v>6</v>
      </c>
      <c r="E4" s="13"/>
      <c r="F4" s="13"/>
      <c r="G4" s="3">
        <v>18389389.68317762</v>
      </c>
      <c r="H4" s="5"/>
      <c r="I4" s="1">
        <v>3104328</v>
      </c>
      <c r="J4" s="5"/>
      <c r="K4" s="3">
        <v>262781160.33469245</v>
      </c>
    </row>
    <row r="5" spans="1:11" x14ac:dyDescent="0.25">
      <c r="E5" s="6" t="s">
        <v>7</v>
      </c>
      <c r="F5" s="6"/>
      <c r="G5" s="2">
        <v>15359803.610008325</v>
      </c>
      <c r="H5" s="4">
        <f>G5/G4</f>
        <v>0.83525358234478431</v>
      </c>
      <c r="I5">
        <v>466300</v>
      </c>
      <c r="J5" s="4">
        <f>I5/I4</f>
        <v>0.1502096427954778</v>
      </c>
      <c r="K5" s="2">
        <v>18352714.430565096</v>
      </c>
    </row>
    <row r="6" spans="1:11" x14ac:dyDescent="0.25">
      <c r="F6" t="s">
        <v>8</v>
      </c>
    </row>
    <row r="7" spans="1:11" x14ac:dyDescent="0.25">
      <c r="F7" t="s">
        <v>9</v>
      </c>
      <c r="G7" s="2">
        <v>14710424.423010364</v>
      </c>
      <c r="H7" s="4">
        <f>G7/G5</f>
        <v>0.95772216862363846</v>
      </c>
      <c r="I7">
        <v>440536</v>
      </c>
      <c r="J7" s="4">
        <f>I7/I5</f>
        <v>0.94474801629852023</v>
      </c>
      <c r="K7" s="2">
        <v>17660670.367913939</v>
      </c>
    </row>
    <row r="8" spans="1:11" x14ac:dyDescent="0.25">
      <c r="F8" t="s">
        <v>10</v>
      </c>
      <c r="G8" s="2">
        <f>G5-G7</f>
        <v>649379.18699796125</v>
      </c>
      <c r="H8" s="4">
        <f>1-H7</f>
        <v>4.2277831376361541E-2</v>
      </c>
      <c r="I8">
        <f>I5-I7</f>
        <v>25764</v>
      </c>
      <c r="J8" s="4">
        <f>1-J7</f>
        <v>5.5251983701479768E-2</v>
      </c>
      <c r="K8" s="2">
        <f>K5-K7</f>
        <v>692044.06265115738</v>
      </c>
    </row>
    <row r="9" spans="1:11" x14ac:dyDescent="0.25">
      <c r="E9" s="6" t="s">
        <v>11</v>
      </c>
      <c r="F9" s="6"/>
      <c r="G9" s="2">
        <v>2871397.949369669</v>
      </c>
      <c r="H9" s="4">
        <f>1-H5-H10</f>
        <v>0.15614427660948363</v>
      </c>
      <c r="I9">
        <v>1868054</v>
      </c>
      <c r="J9" s="4">
        <f>1-J5-J10</f>
        <v>0.60175793279576129</v>
      </c>
      <c r="K9" s="2">
        <v>243079932.35342872</v>
      </c>
    </row>
    <row r="10" spans="1:11" x14ac:dyDescent="0.25">
      <c r="E10" s="6" t="s">
        <v>12</v>
      </c>
      <c r="F10" s="6"/>
      <c r="G10" s="2">
        <v>158188.12379962401</v>
      </c>
      <c r="H10" s="4">
        <f>G10/G4</f>
        <v>8.6021410457320664E-3</v>
      </c>
      <c r="I10">
        <v>769974</v>
      </c>
      <c r="J10" s="4">
        <f>I10/I4</f>
        <v>0.24803242440876094</v>
      </c>
      <c r="K10" s="2">
        <v>1348513.550698648</v>
      </c>
    </row>
    <row r="12" spans="1:11" x14ac:dyDescent="0.2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25">
      <c r="B13" s="1"/>
      <c r="C13" s="1"/>
      <c r="D13" s="13" t="s">
        <v>14</v>
      </c>
      <c r="E13" s="13"/>
      <c r="F13" s="13"/>
      <c r="G13" s="3">
        <f>G14+G15</f>
        <v>7660856.455558978</v>
      </c>
      <c r="H13" s="5">
        <f>G13/G5</f>
        <v>0.4987600525417672</v>
      </c>
      <c r="I13" s="1">
        <f>I14+I15</f>
        <v>197707</v>
      </c>
      <c r="J13" s="5">
        <f>I13/I5</f>
        <v>0.42399099292301096</v>
      </c>
      <c r="K13" s="3">
        <f>K14+K15</f>
        <v>4040820.3846024158</v>
      </c>
    </row>
    <row r="14" spans="1:11" x14ac:dyDescent="0.25">
      <c r="E14" s="6" t="s">
        <v>15</v>
      </c>
      <c r="F14" s="6"/>
      <c r="G14" s="2">
        <v>7637447.3823638</v>
      </c>
      <c r="H14" s="4">
        <f>G14/G7</f>
        <v>0.51918606579543281</v>
      </c>
      <c r="I14">
        <v>196378</v>
      </c>
      <c r="J14" s="4">
        <f>I14/I7</f>
        <v>0.44577060671545571</v>
      </c>
      <c r="K14" s="2">
        <v>3934988.1114053079</v>
      </c>
    </row>
    <row r="15" spans="1:11" x14ac:dyDescent="0.25">
      <c r="E15" s="6" t="s">
        <v>16</v>
      </c>
      <c r="F15" s="6"/>
      <c r="G15" s="2">
        <v>23409.073195178</v>
      </c>
      <c r="H15" s="4">
        <f>G15/G8</f>
        <v>3.6048388466831928E-2</v>
      </c>
      <c r="I15">
        <v>1329</v>
      </c>
      <c r="J15" s="4">
        <f>I15/I8</f>
        <v>5.1583605030274801E-2</v>
      </c>
      <c r="K15" s="2">
        <v>105832.27319710801</v>
      </c>
    </row>
    <row r="16" spans="1:11" x14ac:dyDescent="0.25">
      <c r="E16" s="6" t="s">
        <v>17</v>
      </c>
      <c r="F16" s="6"/>
      <c r="G16" s="8"/>
      <c r="H16" s="9"/>
      <c r="I16" s="6"/>
      <c r="J16" s="9"/>
      <c r="K16" s="8"/>
    </row>
    <row r="17" spans="2:11" x14ac:dyDescent="0.2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25">
      <c r="E18" s="6" t="s">
        <v>19</v>
      </c>
      <c r="F18" s="6"/>
      <c r="G18" s="2">
        <v>6879833.47712697</v>
      </c>
      <c r="H18" s="4">
        <f>G18/G5</f>
        <v>0.44791155224433504</v>
      </c>
      <c r="I18">
        <v>190710</v>
      </c>
      <c r="J18" s="4">
        <f>I18/I5</f>
        <v>0.40898563156766032</v>
      </c>
      <c r="K18" s="2">
        <v>3678457.9746508119</v>
      </c>
    </row>
    <row r="19" spans="2:11" x14ac:dyDescent="0.25">
      <c r="E19" s="6" t="s">
        <v>20</v>
      </c>
      <c r="F19" s="6"/>
      <c r="G19" s="2">
        <v>2388817.0108550559</v>
      </c>
      <c r="H19" s="4">
        <f>G19/G5</f>
        <v>0.15552392930978112</v>
      </c>
      <c r="I19">
        <v>62850</v>
      </c>
      <c r="J19" s="4">
        <f>I19/I5</f>
        <v>0.13478447351490458</v>
      </c>
      <c r="K19" s="2">
        <v>3955762.507994534</v>
      </c>
    </row>
    <row r="20" spans="2:11" x14ac:dyDescent="0.25">
      <c r="E20" s="6" t="s">
        <v>21</v>
      </c>
      <c r="F20" s="6"/>
      <c r="G20" s="2">
        <v>6084213.6629559398</v>
      </c>
      <c r="H20" s="4">
        <f>1-H18-H19</f>
        <v>0.39656451844588381</v>
      </c>
      <c r="I20">
        <v>212495</v>
      </c>
      <c r="J20" s="4">
        <f>1-J18-J19</f>
        <v>0.4562298949174351</v>
      </c>
      <c r="K20" s="2">
        <v>9550307.7916363329</v>
      </c>
    </row>
    <row r="21" spans="2:11" x14ac:dyDescent="0.25">
      <c r="F21" t="s">
        <v>22</v>
      </c>
    </row>
    <row r="22" spans="2:11" x14ac:dyDescent="0.25">
      <c r="F22" t="s">
        <v>23</v>
      </c>
      <c r="G22" s="2">
        <v>492784.79467126302</v>
      </c>
      <c r="H22" s="4">
        <f>G22/G20</f>
        <v>8.0993998891197655E-2</v>
      </c>
      <c r="I22">
        <v>34093</v>
      </c>
      <c r="J22" s="4">
        <f>I22/I20</f>
        <v>0.16044142215110943</v>
      </c>
      <c r="K22" s="2">
        <v>4585291.4339135448</v>
      </c>
    </row>
    <row r="23" spans="2:11" x14ac:dyDescent="0.25">
      <c r="F23" t="s">
        <v>24</v>
      </c>
      <c r="G23" s="2">
        <f>G20-G22</f>
        <v>5591428.8682846772</v>
      </c>
      <c r="H23" s="4">
        <f>1-H22</f>
        <v>0.91900600110880237</v>
      </c>
      <c r="I23">
        <f>I20-I22</f>
        <v>178402</v>
      </c>
      <c r="J23" s="4">
        <f>1-J22</f>
        <v>0.83955857784889054</v>
      </c>
      <c r="K23" s="2">
        <f>K20-K22</f>
        <v>4965016.3577227881</v>
      </c>
    </row>
    <row r="25" spans="2:11" x14ac:dyDescent="0.2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25">
      <c r="E26" s="6" t="s">
        <v>26</v>
      </c>
      <c r="F26" s="6"/>
      <c r="G26" s="2">
        <v>8382684.5277216202</v>
      </c>
      <c r="H26" s="4">
        <f>G26/G5</f>
        <v>0.54575466852060073</v>
      </c>
      <c r="I26">
        <v>247296</v>
      </c>
      <c r="J26" s="4">
        <f>I26/I5</f>
        <v>0.53033669311601972</v>
      </c>
      <c r="K26" s="2">
        <v>6639058.5816826159</v>
      </c>
    </row>
    <row r="27" spans="2:11" x14ac:dyDescent="0.25">
      <c r="E27" s="6" t="s">
        <v>27</v>
      </c>
      <c r="F27" s="6"/>
      <c r="G27" s="2">
        <v>6940414.8232342629</v>
      </c>
      <c r="H27" s="4">
        <f>G27/G5</f>
        <v>0.45185570072731557</v>
      </c>
      <c r="I27">
        <v>217745</v>
      </c>
      <c r="J27" s="4">
        <f>I27/I5</f>
        <v>0.46696332832940168</v>
      </c>
      <c r="K27" s="2">
        <v>11711697.871958625</v>
      </c>
    </row>
    <row r="28" spans="2:11" x14ac:dyDescent="0.25">
      <c r="E28" s="6" t="s">
        <v>28</v>
      </c>
      <c r="F28" s="6"/>
      <c r="G28" s="2">
        <v>33012.739689217</v>
      </c>
      <c r="H28" s="4">
        <f>G28/G5</f>
        <v>2.1492943873127495E-3</v>
      </c>
      <c r="I28">
        <v>1133</v>
      </c>
      <c r="J28" s="4">
        <f>I28/I5</f>
        <v>2.4297662449067124E-3</v>
      </c>
      <c r="K28" s="2">
        <v>78.040000000000006</v>
      </c>
    </row>
    <row r="29" spans="2:11" x14ac:dyDescent="0.25">
      <c r="E29" s="6" t="s">
        <v>29</v>
      </c>
      <c r="F29" s="6"/>
      <c r="G29" s="2">
        <v>3691.5193632260002</v>
      </c>
      <c r="H29" s="4">
        <f>G29/G5</f>
        <v>2.403363647710076E-4</v>
      </c>
      <c r="I29">
        <v>118</v>
      </c>
      <c r="J29" s="4">
        <f>I29/I5</f>
        <v>2.530559725498606E-4</v>
      </c>
      <c r="K29" s="2">
        <v>1879.9369238530001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25"/>
  <sheetData>
    <row r="1" spans="1:2" x14ac:dyDescent="0.25">
      <c r="A1" t="s">
        <v>30</v>
      </c>
    </row>
    <row r="2" spans="1:2" x14ac:dyDescent="0.25">
      <c r="A2" t="s">
        <v>31</v>
      </c>
      <c r="B2">
        <f>'NEWT - EU'!$G$7</f>
        <v>17162749.836264003</v>
      </c>
    </row>
    <row r="3" spans="1:2" x14ac:dyDescent="0.25">
      <c r="A3" t="s">
        <v>32</v>
      </c>
      <c r="B3">
        <f>'NEWT - EU'!$G$8</f>
        <v>475517.33178722486</v>
      </c>
    </row>
    <row r="4" spans="1:2" x14ac:dyDescent="0.25">
      <c r="A4" t="s">
        <v>33</v>
      </c>
      <c r="B4">
        <f>'NEWT - EU'!$G$9</f>
        <v>581235.41955063201</v>
      </c>
    </row>
    <row r="5" spans="1:2" x14ac:dyDescent="0.25">
      <c r="A5" t="s">
        <v>34</v>
      </c>
      <c r="B5">
        <f>'NEWT - EU'!$G$10</f>
        <v>2130.735007283</v>
      </c>
    </row>
    <row r="14" spans="1:2" x14ac:dyDescent="0.25">
      <c r="A14" t="s">
        <v>35</v>
      </c>
    </row>
    <row r="15" spans="1:2" x14ac:dyDescent="0.25">
      <c r="A15" t="s">
        <v>31</v>
      </c>
      <c r="B15">
        <f>'NEWT - EU'!$I$7</f>
        <v>482763</v>
      </c>
    </row>
    <row r="16" spans="1:2" x14ac:dyDescent="0.25">
      <c r="A16" t="s">
        <v>32</v>
      </c>
      <c r="B16">
        <f>'NEWT - EU'!$I$8</f>
        <v>21785</v>
      </c>
    </row>
    <row r="17" spans="1:2" x14ac:dyDescent="0.25">
      <c r="A17" t="s">
        <v>33</v>
      </c>
      <c r="B17">
        <f>'NEWT - EU'!$I$9</f>
        <v>1335289</v>
      </c>
    </row>
    <row r="18" spans="1:2" x14ac:dyDescent="0.25">
      <c r="A18" t="s">
        <v>34</v>
      </c>
      <c r="B18">
        <f>'NEWT - EU'!$I$10</f>
        <v>3806</v>
      </c>
    </row>
    <row r="26" spans="1:2" x14ac:dyDescent="0.25">
      <c r="A26" t="s">
        <v>18</v>
      </c>
    </row>
    <row r="27" spans="1:2" x14ac:dyDescent="0.25">
      <c r="A27" t="s">
        <v>36</v>
      </c>
      <c r="B27">
        <f>'NEWT - EU'!$G$18</f>
        <v>8436750.8186201025</v>
      </c>
    </row>
    <row r="28" spans="1:2" x14ac:dyDescent="0.25">
      <c r="A28" t="s">
        <v>37</v>
      </c>
      <c r="B28">
        <f>'NEWT - EU'!$G$19</f>
        <v>3113880.9760682601</v>
      </c>
    </row>
    <row r="29" spans="1:2" x14ac:dyDescent="0.25">
      <c r="A29" t="s">
        <v>38</v>
      </c>
      <c r="B29">
        <f>'NEWT - EU'!$G$22</f>
        <v>184928.659587784</v>
      </c>
    </row>
    <row r="30" spans="1:2" x14ac:dyDescent="0.25">
      <c r="A30" t="s">
        <v>39</v>
      </c>
      <c r="B30">
        <f>'NEWT - EU'!$G$23</f>
        <v>5902706.7137750816</v>
      </c>
    </row>
    <row r="39" spans="1:2" x14ac:dyDescent="0.25">
      <c r="A39" t="s">
        <v>40</v>
      </c>
    </row>
    <row r="40" spans="1:2" x14ac:dyDescent="0.25">
      <c r="A40" t="s">
        <v>41</v>
      </c>
      <c r="B40">
        <f>'NEWT - EU'!$G$26</f>
        <v>8487726.6156576816</v>
      </c>
    </row>
    <row r="41" spans="1:2" x14ac:dyDescent="0.25">
      <c r="A41" t="s">
        <v>42</v>
      </c>
      <c r="B41">
        <f>'NEWT - EU'!$G$27</f>
        <v>9139016.772218328</v>
      </c>
    </row>
    <row r="42" spans="1:2" x14ac:dyDescent="0.25">
      <c r="A42" t="s">
        <v>43</v>
      </c>
      <c r="B42">
        <f>'NEWT - EU'!$G$28</f>
        <v>11262.774165141</v>
      </c>
    </row>
    <row r="43" spans="1:2" x14ac:dyDescent="0.25">
      <c r="A43" t="s">
        <v>44</v>
      </c>
      <c r="B43">
        <f>'NEWT - EU'!$G$29</f>
        <v>261.006010076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EU</vt:lpstr>
      <vt:lpstr>Outstanding - EU</vt:lpstr>
      <vt:lpstr>Images - 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2026-07-23T13:57:19Z</dcterms:created>
  <dcterms:modified xsi:type="dcterms:W3CDTF">2026-07-23T13:57:19Z</dcterms:modified>
</cp:coreProperties>
</file>