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35705883-D291-4040-8897-000CD66FF5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K23" i="5"/>
  <c r="J23" i="5"/>
  <c r="I23" i="5"/>
  <c r="G23" i="5"/>
  <c r="J22" i="5"/>
  <c r="H22" i="5"/>
  <c r="H23" i="5" s="1"/>
  <c r="H20" i="5"/>
  <c r="J19" i="5"/>
  <c r="J20" i="5" s="1"/>
  <c r="H19" i="5"/>
  <c r="J18" i="5"/>
  <c r="H18" i="5"/>
  <c r="J15" i="5"/>
  <c r="J14" i="5"/>
  <c r="H14" i="5"/>
  <c r="K13" i="5"/>
  <c r="I13" i="5"/>
  <c r="J13" i="5" s="1"/>
  <c r="G13" i="5"/>
  <c r="H13" i="5" s="1"/>
  <c r="J10" i="5"/>
  <c r="H10" i="5"/>
  <c r="H9" i="5"/>
  <c r="K8" i="5"/>
  <c r="I8" i="5"/>
  <c r="G8" i="5"/>
  <c r="H15" i="5" s="1"/>
  <c r="J7" i="5"/>
  <c r="J8" i="5" s="1"/>
  <c r="H7" i="5"/>
  <c r="H8" i="5" s="1"/>
  <c r="J5" i="5"/>
  <c r="J9" i="5" s="1"/>
  <c r="H5" i="5"/>
  <c r="J29" i="2"/>
  <c r="H29" i="2"/>
  <c r="J28" i="2"/>
  <c r="H28" i="2"/>
  <c r="J27" i="2"/>
  <c r="H27" i="2"/>
  <c r="J26" i="2"/>
  <c r="H26" i="2"/>
  <c r="K23" i="2"/>
  <c r="I23" i="2"/>
  <c r="G23" i="2"/>
  <c r="B30" i="3" s="1"/>
  <c r="J22" i="2"/>
  <c r="J23" i="2" s="1"/>
  <c r="H22" i="2"/>
  <c r="H23" i="2" s="1"/>
  <c r="J19" i="2"/>
  <c r="H19" i="2"/>
  <c r="J18" i="2"/>
  <c r="J20" i="2" s="1"/>
  <c r="H18" i="2"/>
  <c r="H20" i="2" s="1"/>
  <c r="J15" i="2"/>
  <c r="H15" i="2"/>
  <c r="J14" i="2"/>
  <c r="H14" i="2"/>
  <c r="K13" i="2"/>
  <c r="I13" i="2"/>
  <c r="J13" i="2" s="1"/>
  <c r="G13" i="2"/>
  <c r="H13" i="2" s="1"/>
  <c r="J10" i="2"/>
  <c r="H10" i="2"/>
  <c r="K8" i="2"/>
  <c r="J8" i="2"/>
  <c r="I8" i="2"/>
  <c r="B16" i="3" s="1"/>
  <c r="H8" i="2"/>
  <c r="G8" i="2"/>
  <c r="B3" i="3" s="1"/>
  <c r="J7" i="2"/>
  <c r="H7" i="2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<sst xmlns="http://schemas.openxmlformats.org/spreadsheetml/2006/main" count="82" uniqueCount="45">
  <si>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10 October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</si>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</sst>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15717277.680130458</c:v>
                </c:pt>
                <c:pt idx="1">
                  <c:v>568955.81111703813</c:v>
                </c:pt>
                <c:pt idx="2">
                  <c:v>559576.31515969802</c:v>
                </c:pt>
                <c:pt idx="3">
                  <c:v>637.82421929700001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426-42B2-9DBB-A8C9FC66A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479406</c:v>
                </c:pt>
                <c:pt idx="1">
                  <c:v>21027</c:v>
                </c:pt>
                <c:pt idx="2">
                  <c:v>1083223</c:v>
                </c:pt>
                <c:pt idx="3">
                  <c:v>4053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38A-441D-86C1-CBFC66CCD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7101739.2995054871</c:v>
                </c:pt>
                <c:pt idx="1">
                  <c:v>2407994.0370865068</c:v>
                </c:pt>
                <c:pt idx="2">
                  <c:v>125035.646313712</c:v>
                </c:pt>
                <c:pt idx="3">
                  <c:v>6651464.5083417902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8D2-4A77-84DC-2C5C3A6D9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7224561.60200179</c:v>
                </c:pt>
                <c:pt idx="1">
                  <c:v>9052911.6533179265</c:v>
                </c:pt>
                <c:pt idx="2">
                  <c:v>8531.4689821169995</c:v>
                </c:pt>
                <c:pt idx="3">
                  <c:v>228.766945663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713-476F-A8E5-6A8D763DA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16846447.630626492</v>
      </c>
      <c r="H4" s="5"/>
      <c r="I4" s="1">
        <v>1587709</v>
      </c>
      <c r="J4" s="5"/>
      <c r="K4" s="3">
        <v>910174.71665271604</v>
      </c>
    </row>
    <row r="5" spans="1:11" x14ac:dyDescent="0.25">
      <c r="E5" s="6" t="s">
        <v>7</v>
      </c>
      <c r="F5" s="6"/>
      <c r="G5" s="2">
        <v>16286233.491247496</v>
      </c>
      <c r="H5" s="4">
        <f>G5/G4</f>
        <v>0.96674585932523016</v>
      </c>
      <c r="I5">
        <v>500433</v>
      </c>
      <c r="J5" s="4">
        <f>I5/I4</f>
        <v>0.31519188969767131</v>
      </c>
      <c r="K5" s="2">
        <v>777630.42684820504</v>
      </c>
    </row>
    <row r="6" spans="1:11" x14ac:dyDescent="0.25">
      <c r="F6" t="s">
        <v>8</v>
      </c>
    </row>
    <row r="7" spans="1:11" x14ac:dyDescent="0.25">
      <c r="F7" t="s">
        <v>9</v>
      </c>
      <c r="G7" s="2">
        <v>15717277.680130458</v>
      </c>
      <c r="H7" s="4">
        <f>G7/G5</f>
        <v>0.96506523061806737</v>
      </c>
      <c r="I7">
        <v>479406</v>
      </c>
      <c r="J7" s="4">
        <f>I7/I5</f>
        <v>0.95798238725263918</v>
      </c>
      <c r="K7" s="2">
        <v>690002.10130766698</v>
      </c>
    </row>
    <row r="8" spans="1:11" x14ac:dyDescent="0.25">
      <c r="F8" t="s">
        <v>10</v>
      </c>
      <c r="G8" s="2">
        <f>G5-G7</f>
        <v>568955.81111703813</v>
      </c>
      <c r="H8" s="4">
        <f>1-H7</f>
        <v>3.4934769381932629E-2</v>
      </c>
      <c r="I8">
        <f>I5-I7</f>
        <v>21027</v>
      </c>
      <c r="J8" s="4">
        <f>1-J7</f>
        <v>4.2017612747360822E-2</v>
      </c>
      <c r="K8" s="2">
        <f>K5-K7</f>
        <v>87628.325540538062</v>
      </c>
    </row>
    <row r="9" spans="1:11" x14ac:dyDescent="0.25">
      <c r="E9" s="6" t="s">
        <v>11</v>
      </c>
      <c r="F9" s="6"/>
      <c r="G9" s="2">
        <v>559576.31515969802</v>
      </c>
      <c r="H9" s="4">
        <f>1-H5-H10</f>
        <v>3.3216279623390826E-2</v>
      </c>
      <c r="I9">
        <v>1083223</v>
      </c>
      <c r="J9" s="4">
        <f>1-J5-J10</f>
        <v>0.68225537551276716</v>
      </c>
      <c r="K9" s="2">
        <v>131067.414907625</v>
      </c>
    </row>
    <row r="10" spans="1:11" x14ac:dyDescent="0.25">
      <c r="E10" s="6" t="s">
        <v>12</v>
      </c>
      <c r="F10" s="6"/>
      <c r="G10" s="2">
        <v>637.82421929700001</v>
      </c>
      <c r="H10" s="4">
        <f>G10/G4</f>
        <v>3.7861051379012917E-5</v>
      </c>
      <c r="I10">
        <v>4053</v>
      </c>
      <c r="J10" s="4">
        <f>I10/I4</f>
        <v>2.5527347895615633E-3</v>
      </c>
      <c r="K10" s="2">
        <v>1476.874896886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8254673.4761906955</v>
      </c>
      <c r="H13" s="5">
        <f>G13/G5</f>
        <v>0.50684975630657025</v>
      </c>
      <c r="I13" s="1">
        <f>I14+I15</f>
        <v>280814</v>
      </c>
      <c r="J13" s="5">
        <f>I13/I5</f>
        <v>0.56114205098384795</v>
      </c>
      <c r="K13" s="3">
        <f>K14+K15</f>
        <v>-50946.615388134</v>
      </c>
    </row>
    <row r="14" spans="1:11" x14ac:dyDescent="0.25">
      <c r="E14" s="6" t="s">
        <v>15</v>
      </c>
      <c r="F14" s="6"/>
      <c r="G14" s="2">
        <v>8228519.9876725376</v>
      </c>
      <c r="H14" s="4">
        <f>G14/G7</f>
        <v>0.52353341050116498</v>
      </c>
      <c r="I14">
        <v>278841</v>
      </c>
      <c r="J14" s="4">
        <f>I14/I7</f>
        <v>0.5816385276780015</v>
      </c>
      <c r="K14" s="2">
        <v>-56349.615388134</v>
      </c>
    </row>
    <row r="15" spans="1:11" x14ac:dyDescent="0.25">
      <c r="E15" s="6" t="s">
        <v>16</v>
      </c>
      <c r="F15" s="6"/>
      <c r="G15" s="2">
        <v>26153.488518157999</v>
      </c>
      <c r="H15" s="4">
        <f>G15/G8</f>
        <v>4.5967521566939486E-2</v>
      </c>
      <c r="I15">
        <v>1973</v>
      </c>
      <c r="J15" s="4">
        <f>I15/I8</f>
        <v>9.3831740143624859E-2</v>
      </c>
      <c r="K15" s="2">
        <v>5403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7101739.2995054871</v>
      </c>
      <c r="H18" s="4">
        <f>G18/G5</f>
        <v>0.43605780939602057</v>
      </c>
      <c r="I18">
        <v>254787</v>
      </c>
      <c r="J18" s="4">
        <f>I18/I5</f>
        <v>0.50913309074341617</v>
      </c>
      <c r="K18" s="2">
        <v>11446.208009268999</v>
      </c>
    </row>
    <row r="19" spans="2:11" x14ac:dyDescent="0.25">
      <c r="E19" s="6" t="s">
        <v>20</v>
      </c>
      <c r="F19" s="6"/>
      <c r="G19" s="2">
        <v>2407994.0370865068</v>
      </c>
      <c r="H19" s="4">
        <f>G19/G5</f>
        <v>0.14785456922133683</v>
      </c>
      <c r="I19">
        <v>40820</v>
      </c>
      <c r="J19" s="4">
        <f>I19/I5</f>
        <v>8.1569360933431645E-2</v>
      </c>
      <c r="K19" s="2">
        <v>87439.229348174995</v>
      </c>
    </row>
    <row r="20" spans="2:11" x14ac:dyDescent="0.25">
      <c r="E20" s="6" t="s">
        <v>21</v>
      </c>
      <c r="F20" s="6"/>
      <c r="G20" s="2">
        <v>6776500.1546555022</v>
      </c>
      <c r="H20" s="4">
        <f>1-H18-H19</f>
        <v>0.4160876213826426</v>
      </c>
      <c r="I20">
        <v>204826</v>
      </c>
      <c r="J20" s="4">
        <f>1-J18-J19</f>
        <v>0.40929754832315218</v>
      </c>
      <c r="K20" s="2">
        <v>678744.98949076096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125035.646313712</v>
      </c>
      <c r="H22" s="4">
        <f>G22/G20</f>
        <v>1.8451360357132383E-2</v>
      </c>
      <c r="I22">
        <v>11001</v>
      </c>
      <c r="J22" s="4">
        <f>I22/I20</f>
        <v>5.3709001786882524E-2</v>
      </c>
      <c r="K22" s="2">
        <v>49221.547982035998</v>
      </c>
    </row>
    <row r="23" spans="2:11" x14ac:dyDescent="0.25">
      <c r="F23" t="s">
        <v>24</v>
      </c>
      <c r="G23" s="2">
        <f>G20-G22</f>
        <v>6651464.5083417902</v>
      </c>
      <c r="H23" s="4">
        <f>1-H22</f>
        <v>0.98154863964286765</v>
      </c>
      <c r="I23">
        <f>I20-I22</f>
        <v>193825</v>
      </c>
      <c r="J23" s="4">
        <f>1-J22</f>
        <v>0.94629099821311746</v>
      </c>
      <c r="K23" s="2">
        <f>K20-K22</f>
        <v>629523.44150872494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7224561.60200179</v>
      </c>
      <c r="H26" s="4">
        <f>G26/G5</f>
        <v>0.4435992892945072</v>
      </c>
      <c r="I26">
        <v>244154</v>
      </c>
      <c r="J26" s="4">
        <f>I26/I5</f>
        <v>0.48788549116465141</v>
      </c>
      <c r="K26" s="2">
        <v>35912.885937689003</v>
      </c>
    </row>
    <row r="27" spans="2:11" x14ac:dyDescent="0.25">
      <c r="E27" s="6" t="s">
        <v>27</v>
      </c>
      <c r="F27" s="6"/>
      <c r="G27" s="2">
        <v>9052911.6533179265</v>
      </c>
      <c r="H27" s="4">
        <f>G27/G5</f>
        <v>0.55586281863041676</v>
      </c>
      <c r="I27">
        <v>255651</v>
      </c>
      <c r="J27" s="4">
        <f>I27/I5</f>
        <v>0.51085959559021887</v>
      </c>
      <c r="K27" s="2">
        <v>741717.54091051605</v>
      </c>
    </row>
    <row r="28" spans="2:11" x14ac:dyDescent="0.25">
      <c r="E28" s="6" t="s">
        <v>28</v>
      </c>
      <c r="F28" s="6"/>
      <c r="G28" s="2">
        <v>8531.4689821169995</v>
      </c>
      <c r="H28" s="4">
        <f>G28/G5</f>
        <v>5.2384542974297644E-4</v>
      </c>
      <c r="I28">
        <v>625</v>
      </c>
      <c r="J28" s="4">
        <f>I28/I5</f>
        <v>1.248918436633875E-3</v>
      </c>
      <c r="K28" s="2">
        <v>0</v>
      </c>
    </row>
    <row r="29" spans="2:11" x14ac:dyDescent="0.25">
      <c r="E29" s="6" t="s">
        <v>29</v>
      </c>
      <c r="F29" s="6"/>
      <c r="G29" s="2">
        <v>228.766945663</v>
      </c>
      <c r="H29" s="4">
        <f>G29/G5</f>
        <v>1.4046645333062633E-5</v>
      </c>
      <c r="I29">
        <v>3</v>
      </c>
      <c r="J29" s="4">
        <f>I29/I5</f>
        <v>5.9948084958426002E-6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16651161.657287311</v>
      </c>
      <c r="H4" s="5"/>
      <c r="I4" s="1">
        <v>2755498</v>
      </c>
      <c r="J4" s="5"/>
      <c r="K4" s="3">
        <v>213273696.19101241</v>
      </c>
    </row>
    <row r="5" spans="1:11" x14ac:dyDescent="0.25">
      <c r="E5" s="6" t="s">
        <v>7</v>
      </c>
      <c r="F5" s="6"/>
      <c r="G5" s="2">
        <v>14080118.866055571</v>
      </c>
      <c r="H5" s="4">
        <f>G5/G4</f>
        <v>0.84559378834049492</v>
      </c>
      <c r="I5">
        <v>452392</v>
      </c>
      <c r="J5" s="4">
        <f>I5/I4</f>
        <v>0.16417794532966454</v>
      </c>
      <c r="K5" s="2">
        <v>31029805.415749572</v>
      </c>
    </row>
    <row r="6" spans="1:11" x14ac:dyDescent="0.25">
      <c r="F6" t="s">
        <v>8</v>
      </c>
    </row>
    <row r="7" spans="1:11" x14ac:dyDescent="0.25">
      <c r="F7" t="s">
        <v>9</v>
      </c>
      <c r="G7" s="2">
        <v>13426453.509032937</v>
      </c>
      <c r="H7" s="4">
        <f>G7/G5</f>
        <v>0.95357529554679443</v>
      </c>
      <c r="I7">
        <v>427491</v>
      </c>
      <c r="J7" s="4">
        <f>I7/I5</f>
        <v>0.94495702841783236</v>
      </c>
      <c r="K7" s="2">
        <v>30765086.866090182</v>
      </c>
    </row>
    <row r="8" spans="1:11" x14ac:dyDescent="0.25">
      <c r="F8" t="s">
        <v>10</v>
      </c>
      <c r="G8" s="2">
        <f>G5-G7</f>
        <v>653665.35702263378</v>
      </c>
      <c r="H8" s="4">
        <f>1-H7</f>
        <v>4.6424704453205567E-2</v>
      </c>
      <c r="I8">
        <f>I5-I7</f>
        <v>24901</v>
      </c>
      <c r="J8" s="4">
        <f>1-J7</f>
        <v>5.5042971582167644E-2</v>
      </c>
      <c r="K8" s="2">
        <f>K5-K7</f>
        <v>264718.54965939</v>
      </c>
    </row>
    <row r="9" spans="1:11" x14ac:dyDescent="0.25">
      <c r="E9" s="6" t="s">
        <v>11</v>
      </c>
      <c r="F9" s="6"/>
      <c r="G9" s="2">
        <v>2440049.3897326742</v>
      </c>
      <c r="H9" s="4">
        <f>1-H5-H10</f>
        <v>0.14653928896695304</v>
      </c>
      <c r="I9">
        <v>1667058</v>
      </c>
      <c r="J9" s="4">
        <f>1-J5-J10</f>
        <v>0.60499336236135903</v>
      </c>
      <c r="K9" s="2">
        <v>180193235.7091392</v>
      </c>
    </row>
    <row r="10" spans="1:11" x14ac:dyDescent="0.25">
      <c r="E10" s="6" t="s">
        <v>12</v>
      </c>
      <c r="F10" s="6"/>
      <c r="G10" s="2">
        <v>130993.40149906601</v>
      </c>
      <c r="H10" s="4">
        <f>G10/G4</f>
        <v>7.8669226925520419E-3</v>
      </c>
      <c r="I10">
        <v>636048</v>
      </c>
      <c r="J10" s="4">
        <f>I10/I4</f>
        <v>0.23082869230897646</v>
      </c>
      <c r="K10" s="2">
        <v>2050655.0661236329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6242290.5239758575</v>
      </c>
      <c r="H13" s="5">
        <f>G13/G5</f>
        <v>0.44334075467394002</v>
      </c>
      <c r="I13" s="1">
        <f>I14+I15</f>
        <v>178084</v>
      </c>
      <c r="J13" s="5">
        <f>I13/I5</f>
        <v>0.39364975507966543</v>
      </c>
      <c r="K13" s="3">
        <f>K14+K15</f>
        <v>9946325.9330751579</v>
      </c>
    </row>
    <row r="14" spans="1:11" x14ac:dyDescent="0.25">
      <c r="E14" s="6" t="s">
        <v>15</v>
      </c>
      <c r="F14" s="6"/>
      <c r="G14" s="2">
        <v>6221045.140755957</v>
      </c>
      <c r="H14" s="4">
        <f>G14/G7</f>
        <v>0.46334239615626083</v>
      </c>
      <c r="I14">
        <v>176563</v>
      </c>
      <c r="J14" s="4">
        <f>I14/I7</f>
        <v>0.41302156068782736</v>
      </c>
      <c r="K14" s="2">
        <v>9935474.6038404647</v>
      </c>
    </row>
    <row r="15" spans="1:11" x14ac:dyDescent="0.25">
      <c r="E15" s="6" t="s">
        <v>16</v>
      </c>
      <c r="F15" s="6"/>
      <c r="G15" s="2">
        <v>21245.383219900999</v>
      </c>
      <c r="H15" s="4">
        <f>G15/G8</f>
        <v>3.2501926240471331E-2</v>
      </c>
      <c r="I15">
        <v>1521</v>
      </c>
      <c r="J15" s="4">
        <f>I15/I8</f>
        <v>6.1081884261676239E-2</v>
      </c>
      <c r="K15" s="2">
        <v>10851.329234694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5634014.9159418074</v>
      </c>
      <c r="H18" s="4">
        <f>G18/G5</f>
        <v>0.40013972676923359</v>
      </c>
      <c r="I18">
        <v>170918</v>
      </c>
      <c r="J18" s="4">
        <f>I18/I5</f>
        <v>0.37780951033616861</v>
      </c>
      <c r="K18" s="2">
        <v>7686492.5489442069</v>
      </c>
    </row>
    <row r="19" spans="2:11" x14ac:dyDescent="0.25">
      <c r="E19" s="6" t="s">
        <v>20</v>
      </c>
      <c r="F19" s="6"/>
      <c r="G19" s="2">
        <v>2100493.7245650738</v>
      </c>
      <c r="H19" s="4">
        <f>G19/G5</f>
        <v>0.14918153351879407</v>
      </c>
      <c r="I19">
        <v>46594</v>
      </c>
      <c r="J19" s="4">
        <f>I19/I5</f>
        <v>0.10299474791773507</v>
      </c>
      <c r="K19" s="2">
        <v>5852090.9968264848</v>
      </c>
    </row>
    <row r="20" spans="2:11" x14ac:dyDescent="0.25">
      <c r="E20" s="6" t="s">
        <v>21</v>
      </c>
      <c r="F20" s="6"/>
      <c r="G20" s="2">
        <v>6345610.2255486893</v>
      </c>
      <c r="H20" s="4">
        <f>1-H18-H19</f>
        <v>0.45067873971197236</v>
      </c>
      <c r="I20">
        <v>234843</v>
      </c>
      <c r="J20" s="4">
        <f>1-J18-J19</f>
        <v>0.51919574174609628</v>
      </c>
      <c r="K20" s="2">
        <v>17482204.204987019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372560.97707906499</v>
      </c>
      <c r="H22" s="4">
        <f>G22/G20</f>
        <v>5.8711607526579612E-2</v>
      </c>
      <c r="I22">
        <v>29199</v>
      </c>
      <c r="J22" s="4">
        <f>I22/I20</f>
        <v>0.12433412960999476</v>
      </c>
      <c r="K22" s="2">
        <v>7949264.817634806</v>
      </c>
    </row>
    <row r="23" spans="2:11" x14ac:dyDescent="0.25">
      <c r="F23" t="s">
        <v>24</v>
      </c>
      <c r="G23" s="2">
        <f>G20-G22</f>
        <v>5973049.2484696247</v>
      </c>
      <c r="H23" s="4">
        <f>1-H22</f>
        <v>0.94128839247342033</v>
      </c>
      <c r="I23">
        <f>I20-I22</f>
        <v>205644</v>
      </c>
      <c r="J23" s="4">
        <f>1-J22</f>
        <v>0.87566587039000521</v>
      </c>
      <c r="K23" s="2">
        <f>K20-K22</f>
        <v>9532939.3873522133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7226271.7895031916</v>
      </c>
      <c r="H26" s="4">
        <f>G26/G5</f>
        <v>0.51322519775911324</v>
      </c>
      <c r="I26">
        <v>234892</v>
      </c>
      <c r="J26" s="4">
        <f>I26/I5</f>
        <v>0.51922226741410105</v>
      </c>
      <c r="K26" s="2">
        <v>24799417.999013629</v>
      </c>
    </row>
    <row r="27" spans="2:11" x14ac:dyDescent="0.25">
      <c r="E27" s="6" t="s">
        <v>27</v>
      </c>
      <c r="F27" s="6"/>
      <c r="G27" s="2">
        <v>6821000.7162498226</v>
      </c>
      <c r="H27" s="4">
        <f>G27/G5</f>
        <v>0.48444198384531606</v>
      </c>
      <c r="I27">
        <v>216389</v>
      </c>
      <c r="J27" s="4">
        <f>I27/I5</f>
        <v>0.47832189782312684</v>
      </c>
      <c r="K27" s="2">
        <v>6228957.7629495468</v>
      </c>
    </row>
    <row r="28" spans="2:11" x14ac:dyDescent="0.25">
      <c r="E28" s="6" t="s">
        <v>28</v>
      </c>
      <c r="F28" s="6"/>
      <c r="G28" s="2">
        <v>30755.790656230001</v>
      </c>
      <c r="H28" s="4">
        <f>G28/G5</f>
        <v>2.184341691203775E-3</v>
      </c>
      <c r="I28">
        <v>1028</v>
      </c>
      <c r="J28" s="4">
        <f>I28/I5</f>
        <v>2.2723655590726624E-3</v>
      </c>
      <c r="K28" s="2">
        <v>377.83969387100001</v>
      </c>
    </row>
    <row r="29" spans="2:11" x14ac:dyDescent="0.25">
      <c r="E29" s="6" t="s">
        <v>29</v>
      </c>
      <c r="F29" s="6"/>
      <c r="G29" s="2">
        <v>2090.5696463250001</v>
      </c>
      <c r="H29" s="4">
        <f>G29/G5</f>
        <v>1.4847670436681876E-4</v>
      </c>
      <c r="I29">
        <v>74</v>
      </c>
      <c r="J29" s="4">
        <f>I29/I5</f>
        <v>1.6357495269589205E-4</v>
      </c>
      <c r="K29" s="2">
        <v>1051.814092524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15717277.680130458</v>
      </c>
    </row>
    <row r="3" spans="1:2" x14ac:dyDescent="0.25">
      <c r="A3" t="s">
        <v>32</v>
      </c>
      <c r="B3">
        <f>'NEWT - EU'!$G$8</f>
        <v>568955.81111703813</v>
      </c>
    </row>
    <row r="4" spans="1:2" x14ac:dyDescent="0.25">
      <c r="A4" t="s">
        <v>33</v>
      </c>
      <c r="B4">
        <f>'NEWT - EU'!$G$9</f>
        <v>559576.31515969802</v>
      </c>
    </row>
    <row r="5" spans="1:2" x14ac:dyDescent="0.25">
      <c r="A5" t="s">
        <v>34</v>
      </c>
      <c r="B5">
        <f>'NEWT - EU'!$G$10</f>
        <v>637.82421929700001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479406</v>
      </c>
    </row>
    <row r="16" spans="1:2" x14ac:dyDescent="0.25">
      <c r="A16" t="s">
        <v>32</v>
      </c>
      <c r="B16">
        <f>'NEWT - EU'!$I$8</f>
        <v>21027</v>
      </c>
    </row>
    <row r="17" spans="1:2" x14ac:dyDescent="0.25">
      <c r="A17" t="s">
        <v>33</v>
      </c>
      <c r="B17">
        <f>'NEWT - EU'!$I$9</f>
        <v>1083223</v>
      </c>
    </row>
    <row r="18" spans="1:2" x14ac:dyDescent="0.25">
      <c r="A18" t="s">
        <v>34</v>
      </c>
      <c r="B18">
        <f>'NEWT - EU'!$I$10</f>
        <v>4053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7101739.2995054871</v>
      </c>
    </row>
    <row r="28" spans="1:2" x14ac:dyDescent="0.25">
      <c r="A28" t="s">
        <v>37</v>
      </c>
      <c r="B28">
        <f>'NEWT - EU'!$G$19</f>
        <v>2407994.0370865068</v>
      </c>
    </row>
    <row r="29" spans="1:2" x14ac:dyDescent="0.25">
      <c r="A29" t="s">
        <v>38</v>
      </c>
      <c r="B29">
        <f>'NEWT - EU'!$G$22</f>
        <v>125035.646313712</v>
      </c>
    </row>
    <row r="30" spans="1:2" x14ac:dyDescent="0.25">
      <c r="A30" t="s">
        <v>39</v>
      </c>
      <c r="B30">
        <f>'NEWT - EU'!$G$23</f>
        <v>6651464.5083417902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7224561.60200179</v>
      </c>
    </row>
    <row r="41" spans="1:2" x14ac:dyDescent="0.25">
      <c r="A41" t="s">
        <v>42</v>
      </c>
      <c r="B41">
        <f>'NEWT - EU'!$G$27</f>
        <v>9052911.6533179265</v>
      </c>
    </row>
    <row r="42" spans="1:2" x14ac:dyDescent="0.25">
      <c r="A42" t="s">
        <v>43</v>
      </c>
      <c r="B42">
        <f>'NEWT - EU'!$G$28</f>
        <v>8531.4689821169995</v>
      </c>
    </row>
    <row r="43" spans="1:2" x14ac:dyDescent="0.25">
      <c r="A43" t="s">
        <v>44</v>
      </c>
      <c r="B43">
        <f>'NEWT - EU'!$G$29</f>
        <v>228.766945663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2025-10-15T14:47:37Z</dcterms:created>
  <dcterms:modified xsi:type="dcterms:W3CDTF">2025-10-15T14:47:38Z</dcterms:modified>
</cp:coreProperties>
</file>