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34A8CFD8-A86D-4FC2-B40F-B2A787F6D4C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K23" i="5"/>
  <c r="J23" i="5"/>
  <c r="I23" i="5"/>
  <c r="H23" i="5"/>
  <c r="G23" i="5"/>
  <c r="J22" i="5"/>
  <c r="H22" i="5"/>
  <c r="J19" i="5"/>
  <c r="H19" i="5"/>
  <c r="J18" i="5"/>
  <c r="J20" i="5" s="1"/>
  <c r="H18" i="5"/>
  <c r="H20" i="5" s="1"/>
  <c r="J14" i="5"/>
  <c r="H14" i="5"/>
  <c r="K13" i="5"/>
  <c r="I13" i="5"/>
  <c r="J13" i="5" s="1"/>
  <c r="G13" i="5"/>
  <c r="H13" i="5" s="1"/>
  <c r="J10" i="5"/>
  <c r="H10" i="5"/>
  <c r="J9" i="5"/>
  <c r="H9" i="5"/>
  <c r="K8" i="5"/>
  <c r="I8" i="5"/>
  <c r="J15" i="5" s="1"/>
  <c r="H8" i="5"/>
  <c r="G8" i="5"/>
  <c r="H15" i="5" s="1"/>
  <c r="J7" i="5"/>
  <c r="J8" i="5" s="1"/>
  <c r="H7" i="5"/>
  <c r="J5" i="5"/>
  <c r="H5" i="5"/>
  <c r="J29" i="2"/>
  <c r="H29" i="2"/>
  <c r="J28" i="2"/>
  <c r="H28" i="2"/>
  <c r="J27" i="2"/>
  <c r="H27" i="2"/>
  <c r="J26" i="2"/>
  <c r="H26" i="2"/>
  <c r="K23" i="2"/>
  <c r="J23" i="2"/>
  <c r="I23" i="2"/>
  <c r="G23" i="2"/>
  <c r="J22" i="2"/>
  <c r="H22" i="2"/>
  <c r="H23" i="2" s="1"/>
  <c r="J19" i="2"/>
  <c r="H19" i="2"/>
  <c r="J18" i="2"/>
  <c r="J20" i="2" s="1"/>
  <c r="H18" i="2"/>
  <c r="H20" i="2" s="1"/>
  <c r="J14" i="2"/>
  <c r="H14" i="2"/>
  <c r="K13" i="2"/>
  <c r="I13" i="2"/>
  <c r="J13" i="2" s="1"/>
  <c r="G13" i="2"/>
  <c r="H13" i="2" s="1"/>
  <c r="J10" i="2"/>
  <c r="H10" i="2"/>
  <c r="J9" i="2"/>
  <c r="H9" i="2"/>
  <c r="K8" i="2"/>
  <c r="J8" i="2"/>
  <c r="I8" i="2"/>
  <c r="B16" i="3" s="1"/>
  <c r="H8" i="2"/>
  <c r="G8" i="2"/>
  <c r="B3" i="3" s="1"/>
  <c r="J7" i="2"/>
  <c r="H7" i="2"/>
  <c r="J5" i="2"/>
  <c r="H5" i="2"/>
  <c r="H15" i="2" l="1"/>
  <c r="J1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<sst xmlns="http://schemas.openxmlformats.org/spreadsheetml/2006/main" count="82" uniqueCount="45">
  <si>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15 May 2026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</si>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</sst>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16769976.642633297</c:v>
                </c:pt>
                <c:pt idx="1">
                  <c:v>496974.99275309965</c:v>
                </c:pt>
                <c:pt idx="2">
                  <c:v>587496.44217839302</c:v>
                </c:pt>
                <c:pt idx="3">
                  <c:v>441.40304193399999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045-4ABE-B843-258E0EF00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487679</c:v>
                </c:pt>
                <c:pt idx="1">
                  <c:v>19365</c:v>
                </c:pt>
                <c:pt idx="2">
                  <c:v>1306848</c:v>
                </c:pt>
                <c:pt idx="3">
                  <c:v>4125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9EC-41C6-811A-AF92D7F1C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8212408.3203343656</c:v>
                </c:pt>
                <c:pt idx="1">
                  <c:v>2872211.4575507049</c:v>
                </c:pt>
                <c:pt idx="2">
                  <c:v>168734.51155043999</c:v>
                </c:pt>
                <c:pt idx="3">
                  <c:v>6013597.3459508866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047-447C-958F-EA248A6C9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8346749.0208688928</c:v>
                </c:pt>
                <c:pt idx="1">
                  <c:v>8911287.9936293606</c:v>
                </c:pt>
                <c:pt idx="2">
                  <c:v>8583.0699464339996</c:v>
                </c:pt>
                <c:pt idx="3">
                  <c:v>331.55094171100001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D8A-41B9-9DC7-9B9336118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17854889.480606724</v>
      </c>
      <c r="H4" s="5"/>
      <c r="I4" s="1">
        <v>1818017</v>
      </c>
      <c r="J4" s="5"/>
      <c r="K4" s="3">
        <v>105712665.56073983</v>
      </c>
    </row>
    <row r="5" spans="1:11" x14ac:dyDescent="0.35">
      <c r="E5" s="6" t="s">
        <v>7</v>
      </c>
      <c r="F5" s="6"/>
      <c r="G5" s="2">
        <v>17266951.635386396</v>
      </c>
      <c r="H5" s="4">
        <f>G5/G4</f>
        <v>0.96707132542831353</v>
      </c>
      <c r="I5">
        <v>507044</v>
      </c>
      <c r="J5" s="4">
        <f>I5/I4</f>
        <v>0.27889948223806488</v>
      </c>
      <c r="K5" s="2">
        <v>656575.27484451397</v>
      </c>
    </row>
    <row r="6" spans="1:11" x14ac:dyDescent="0.35">
      <c r="F6" t="s">
        <v>8</v>
      </c>
    </row>
    <row r="7" spans="1:11" x14ac:dyDescent="0.35">
      <c r="F7" t="s">
        <v>9</v>
      </c>
      <c r="G7" s="2">
        <v>16769976.642633297</v>
      </c>
      <c r="H7" s="4">
        <f>G7/G5</f>
        <v>0.97121813952761571</v>
      </c>
      <c r="I7">
        <v>487679</v>
      </c>
      <c r="J7" s="4">
        <f>I7/I5</f>
        <v>0.96180804821672283</v>
      </c>
      <c r="K7" s="2">
        <v>659834.77823164896</v>
      </c>
    </row>
    <row r="8" spans="1:11" x14ac:dyDescent="0.35">
      <c r="F8" t="s">
        <v>10</v>
      </c>
      <c r="G8" s="2">
        <f>G5-G7</f>
        <v>496974.99275309965</v>
      </c>
      <c r="H8" s="4">
        <f>1-H7</f>
        <v>2.8781860472384291E-2</v>
      </c>
      <c r="I8">
        <f>I5-I7</f>
        <v>19365</v>
      </c>
      <c r="J8" s="4">
        <f>1-J7</f>
        <v>3.8191951783277167E-2</v>
      </c>
      <c r="K8" s="2">
        <f>K5-K7</f>
        <v>-3259.5033871349879</v>
      </c>
    </row>
    <row r="9" spans="1:11" x14ac:dyDescent="0.35">
      <c r="E9" s="6" t="s">
        <v>11</v>
      </c>
      <c r="F9" s="6"/>
      <c r="G9" s="2">
        <v>587496.44217839302</v>
      </c>
      <c r="H9" s="4">
        <f>1-H5-H10</f>
        <v>3.2903952881730703E-2</v>
      </c>
      <c r="I9">
        <v>1306848</v>
      </c>
      <c r="J9" s="4">
        <f>1-J5-J10</f>
        <v>0.71883156208110266</v>
      </c>
      <c r="K9" s="2">
        <v>105053028.21306323</v>
      </c>
    </row>
    <row r="10" spans="1:11" x14ac:dyDescent="0.35">
      <c r="E10" s="6" t="s">
        <v>12</v>
      </c>
      <c r="F10" s="6"/>
      <c r="G10" s="2">
        <v>441.40304193399999</v>
      </c>
      <c r="H10" s="4">
        <f>G10/G4</f>
        <v>2.4721689955764474E-5</v>
      </c>
      <c r="I10">
        <v>4125</v>
      </c>
      <c r="J10" s="4">
        <f>I10/I4</f>
        <v>2.2689556808324677E-3</v>
      </c>
      <c r="K10" s="2">
        <v>3062.0728320819999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9807754.1589331254</v>
      </c>
      <c r="H13" s="5">
        <f>G13/G5</f>
        <v>0.56800727575059595</v>
      </c>
      <c r="I13" s="1">
        <f>I14+I15</f>
        <v>303729</v>
      </c>
      <c r="J13" s="5">
        <f>I13/I5</f>
        <v>0.59901902004559759</v>
      </c>
      <c r="K13" s="3">
        <f>K14+K15</f>
        <v>-60573.733216255998</v>
      </c>
    </row>
    <row r="14" spans="1:11" x14ac:dyDescent="0.35">
      <c r="E14" s="6" t="s">
        <v>15</v>
      </c>
      <c r="F14" s="6"/>
      <c r="G14" s="2">
        <v>9775875.1787956711</v>
      </c>
      <c r="H14" s="4">
        <f>G14/G7</f>
        <v>0.58293910523065695</v>
      </c>
      <c r="I14">
        <v>303134</v>
      </c>
      <c r="J14" s="4">
        <f>I14/I7</f>
        <v>0.62158510003506406</v>
      </c>
      <c r="K14" s="2">
        <v>-64839.103216256</v>
      </c>
    </row>
    <row r="15" spans="1:11" x14ac:dyDescent="0.35">
      <c r="E15" s="6" t="s">
        <v>16</v>
      </c>
      <c r="F15" s="6"/>
      <c r="G15" s="2">
        <v>31878.980137454</v>
      </c>
      <c r="H15" s="4">
        <f>G15/G8</f>
        <v>6.4146044775519884E-2</v>
      </c>
      <c r="I15">
        <v>595</v>
      </c>
      <c r="J15" s="4">
        <f>I15/I8</f>
        <v>3.0725535760392459E-2</v>
      </c>
      <c r="K15" s="2">
        <v>4265.37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8212408.3203343656</v>
      </c>
      <c r="H18" s="4">
        <f>G18/G5</f>
        <v>0.47561425396617729</v>
      </c>
      <c r="I18">
        <v>275960</v>
      </c>
      <c r="J18" s="4">
        <f>I18/I5</f>
        <v>0.544252569796704</v>
      </c>
      <c r="K18" s="2">
        <v>-32409.867747388002</v>
      </c>
    </row>
    <row r="19" spans="2:11" x14ac:dyDescent="0.35">
      <c r="E19" s="6" t="s">
        <v>20</v>
      </c>
      <c r="F19" s="6"/>
      <c r="G19" s="2">
        <v>2872211.4575507049</v>
      </c>
      <c r="H19" s="4">
        <f>G19/G5</f>
        <v>0.16634154761078249</v>
      </c>
      <c r="I19">
        <v>48034</v>
      </c>
      <c r="J19" s="4">
        <f>I19/I5</f>
        <v>9.4733395918302946E-2</v>
      </c>
      <c r="K19" s="2">
        <v>13046.798978241</v>
      </c>
    </row>
    <row r="20" spans="2:11" x14ac:dyDescent="0.35">
      <c r="E20" s="6" t="s">
        <v>21</v>
      </c>
      <c r="F20" s="6"/>
      <c r="G20" s="2">
        <v>6182331.8575013271</v>
      </c>
      <c r="H20" s="4">
        <f>1-H18-H19</f>
        <v>0.35804419842304025</v>
      </c>
      <c r="I20">
        <v>183050</v>
      </c>
      <c r="J20" s="4">
        <f>1-J18-J19</f>
        <v>0.36101403428499307</v>
      </c>
      <c r="K20" s="2">
        <v>675938.34361366101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168734.51155043999</v>
      </c>
      <c r="H22" s="4">
        <f>G22/G20</f>
        <v>2.7293020730633558E-2</v>
      </c>
      <c r="I22">
        <v>14784</v>
      </c>
      <c r="J22" s="4">
        <f>I22/I20</f>
        <v>8.0764818355640533E-2</v>
      </c>
      <c r="K22" s="2">
        <v>74210.754069817995</v>
      </c>
    </row>
    <row r="23" spans="2:11" x14ac:dyDescent="0.35">
      <c r="F23" t="s">
        <v>24</v>
      </c>
      <c r="G23" s="2">
        <f>G20-G22</f>
        <v>6013597.3459508866</v>
      </c>
      <c r="H23" s="4">
        <f>1-H22</f>
        <v>0.97270697926936645</v>
      </c>
      <c r="I23">
        <f>I20-I22</f>
        <v>168266</v>
      </c>
      <c r="J23" s="4">
        <f>1-J22</f>
        <v>0.91923518164435947</v>
      </c>
      <c r="K23" s="2">
        <f>K20-K22</f>
        <v>601727.58954384306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8346749.0208688928</v>
      </c>
      <c r="H26" s="4">
        <f>G26/G5</f>
        <v>0.48339447501337202</v>
      </c>
      <c r="I26">
        <v>260980</v>
      </c>
      <c r="J26" s="4">
        <f>I26/I5</f>
        <v>0.51470878266974862</v>
      </c>
      <c r="K26" s="2">
        <v>27527.995422212</v>
      </c>
    </row>
    <row r="27" spans="2:11" x14ac:dyDescent="0.35">
      <c r="E27" s="6" t="s">
        <v>27</v>
      </c>
      <c r="F27" s="6"/>
      <c r="G27" s="2">
        <v>8911287.9936293606</v>
      </c>
      <c r="H27" s="4">
        <f>G27/G5</f>
        <v>0.51608924272231249</v>
      </c>
      <c r="I27">
        <v>245320</v>
      </c>
      <c r="J27" s="4">
        <f>I27/I5</f>
        <v>0.48382388905104884</v>
      </c>
      <c r="K27" s="2">
        <v>629047.27942230203</v>
      </c>
    </row>
    <row r="28" spans="2:11" x14ac:dyDescent="0.35">
      <c r="E28" s="6" t="s">
        <v>28</v>
      </c>
      <c r="F28" s="6"/>
      <c r="G28" s="2">
        <v>8583.0699464339996</v>
      </c>
      <c r="H28" s="4">
        <f>G28/G5</f>
        <v>4.9708078922536052E-4</v>
      </c>
      <c r="I28">
        <v>733</v>
      </c>
      <c r="J28" s="4">
        <f>I28/I5</f>
        <v>1.4456339094832008E-3</v>
      </c>
      <c r="K28" s="2">
        <v>0</v>
      </c>
    </row>
    <row r="29" spans="2:11" x14ac:dyDescent="0.35">
      <c r="E29" s="6" t="s">
        <v>29</v>
      </c>
      <c r="F29" s="6"/>
      <c r="G29" s="2">
        <v>331.55094171100001</v>
      </c>
      <c r="H29" s="4">
        <f>G29/G5</f>
        <v>1.9201475090225479E-5</v>
      </c>
      <c r="I29">
        <v>11</v>
      </c>
      <c r="J29" s="4">
        <f>I29/I5</f>
        <v>2.1694369719393189E-5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17080170.806578103</v>
      </c>
      <c r="H4" s="5"/>
      <c r="I4" s="1">
        <v>3085053</v>
      </c>
      <c r="J4" s="5"/>
      <c r="K4" s="3">
        <v>242740374.88733229</v>
      </c>
    </row>
    <row r="5" spans="1:11" x14ac:dyDescent="0.35">
      <c r="E5" s="6" t="s">
        <v>7</v>
      </c>
      <c r="F5" s="6"/>
      <c r="G5" s="2">
        <v>14241247.737525929</v>
      </c>
      <c r="H5" s="4">
        <f>G5/G4</f>
        <v>0.83378836773934262</v>
      </c>
      <c r="I5">
        <v>447750</v>
      </c>
      <c r="J5" s="4">
        <f>I5/I4</f>
        <v>0.14513526996132645</v>
      </c>
      <c r="K5" s="2">
        <v>14427656.325091828</v>
      </c>
    </row>
    <row r="6" spans="1:11" x14ac:dyDescent="0.35">
      <c r="F6" t="s">
        <v>8</v>
      </c>
    </row>
    <row r="7" spans="1:11" x14ac:dyDescent="0.35">
      <c r="F7" t="s">
        <v>9</v>
      </c>
      <c r="G7" s="2">
        <v>13629630.713622799</v>
      </c>
      <c r="H7" s="4">
        <f>G7/G5</f>
        <v>0.95705312939037579</v>
      </c>
      <c r="I7">
        <v>424952</v>
      </c>
      <c r="J7" s="4">
        <f>I7/I5</f>
        <v>0.94908319374651029</v>
      </c>
      <c r="K7" s="2">
        <v>13771541.945846282</v>
      </c>
    </row>
    <row r="8" spans="1:11" x14ac:dyDescent="0.35">
      <c r="F8" t="s">
        <v>10</v>
      </c>
      <c r="G8" s="2">
        <f>G5-G7</f>
        <v>611617.02390312962</v>
      </c>
      <c r="H8" s="4">
        <f>1-H7</f>
        <v>4.294687060962421E-2</v>
      </c>
      <c r="I8">
        <f>I5-I7</f>
        <v>22798</v>
      </c>
      <c r="J8" s="4">
        <f>1-J7</f>
        <v>5.091680625348971E-2</v>
      </c>
      <c r="K8" s="2">
        <f>K5-K7</f>
        <v>656114.37924554572</v>
      </c>
    </row>
    <row r="9" spans="1:11" x14ac:dyDescent="0.35">
      <c r="E9" s="6" t="s">
        <v>11</v>
      </c>
      <c r="F9" s="6"/>
      <c r="G9" s="2">
        <v>2691334.8171024341</v>
      </c>
      <c r="H9" s="4">
        <f>1-H5-H10</f>
        <v>0.15757072031539152</v>
      </c>
      <c r="I9">
        <v>1893880</v>
      </c>
      <c r="J9" s="4">
        <f>1-J5-J10</f>
        <v>0.61388896722357766</v>
      </c>
      <c r="K9" s="2">
        <v>227004864.88943121</v>
      </c>
    </row>
    <row r="10" spans="1:11" x14ac:dyDescent="0.35">
      <c r="E10" s="6" t="s">
        <v>12</v>
      </c>
      <c r="F10" s="6"/>
      <c r="G10" s="2">
        <v>147588.251949742</v>
      </c>
      <c r="H10" s="4">
        <f>G10/G4</f>
        <v>8.6409119452658632E-3</v>
      </c>
      <c r="I10">
        <v>743423</v>
      </c>
      <c r="J10" s="4">
        <f>I10/I4</f>
        <v>0.24097576281509589</v>
      </c>
      <c r="K10" s="2">
        <v>1307853.6728092539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6962836.9503638986</v>
      </c>
      <c r="H13" s="5">
        <f>G13/G5</f>
        <v>0.48892042879197345</v>
      </c>
      <c r="I13" s="1">
        <f>I14+I15</f>
        <v>188732</v>
      </c>
      <c r="J13" s="5">
        <f>I13/I5</f>
        <v>0.42151200446677833</v>
      </c>
      <c r="K13" s="3">
        <f>K14+K15</f>
        <v>3238783.4643341838</v>
      </c>
    </row>
    <row r="14" spans="1:11" x14ac:dyDescent="0.35">
      <c r="E14" s="6" t="s">
        <v>15</v>
      </c>
      <c r="F14" s="6"/>
      <c r="G14" s="2">
        <v>6940509.5539757274</v>
      </c>
      <c r="H14" s="4">
        <f>G14/G7</f>
        <v>0.50922212786284049</v>
      </c>
      <c r="I14">
        <v>188280</v>
      </c>
      <c r="J14" s="4">
        <f>I14/I7</f>
        <v>0.44306180462734612</v>
      </c>
      <c r="K14" s="2">
        <v>3163043.658004289</v>
      </c>
    </row>
    <row r="15" spans="1:11" x14ac:dyDescent="0.35">
      <c r="E15" s="6" t="s">
        <v>16</v>
      </c>
      <c r="F15" s="6"/>
      <c r="G15" s="2">
        <v>22327.396388171001</v>
      </c>
      <c r="H15" s="4">
        <f>G15/G8</f>
        <v>3.6505518184705245E-2</v>
      </c>
      <c r="I15">
        <v>452</v>
      </c>
      <c r="J15" s="4">
        <f>I15/I8</f>
        <v>1.982630055268006E-2</v>
      </c>
      <c r="K15" s="2">
        <v>75739.806329895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6309557.0631384123</v>
      </c>
      <c r="H18" s="4">
        <f>G18/G5</f>
        <v>0.44304805164737238</v>
      </c>
      <c r="I18">
        <v>182892</v>
      </c>
      <c r="J18" s="4">
        <f>I18/I5</f>
        <v>0.40846901172529315</v>
      </c>
      <c r="K18" s="2">
        <v>2559655.1138273692</v>
      </c>
    </row>
    <row r="19" spans="2:11" x14ac:dyDescent="0.35">
      <c r="E19" s="6" t="s">
        <v>20</v>
      </c>
      <c r="F19" s="6"/>
      <c r="G19" s="2">
        <v>2135502.258134454</v>
      </c>
      <c r="H19" s="4">
        <f>G19/G5</f>
        <v>0.14995190712871101</v>
      </c>
      <c r="I19">
        <v>53943</v>
      </c>
      <c r="J19" s="4">
        <f>I19/I5</f>
        <v>0.12047571189279732</v>
      </c>
      <c r="K19" s="2">
        <v>3491531.521967127</v>
      </c>
    </row>
    <row r="20" spans="2:11" x14ac:dyDescent="0.35">
      <c r="E20" s="6" t="s">
        <v>21</v>
      </c>
      <c r="F20" s="6"/>
      <c r="G20" s="2">
        <v>5796087.0710630631</v>
      </c>
      <c r="H20" s="4">
        <f>1-H18-H19</f>
        <v>0.40700004122391664</v>
      </c>
      <c r="I20">
        <v>210875</v>
      </c>
      <c r="J20" s="4">
        <f>1-J18-J19</f>
        <v>0.47105527638190953</v>
      </c>
      <c r="K20" s="2">
        <v>8312281.2850952893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460313.60674129002</v>
      </c>
      <c r="H22" s="4">
        <f>G22/G20</f>
        <v>7.9417993742606718E-2</v>
      </c>
      <c r="I22">
        <v>33556</v>
      </c>
      <c r="J22" s="4">
        <f>I22/I20</f>
        <v>0.15912744516893895</v>
      </c>
      <c r="K22" s="2">
        <v>3858738.6923006391</v>
      </c>
    </row>
    <row r="23" spans="2:11" x14ac:dyDescent="0.35">
      <c r="F23" t="s">
        <v>24</v>
      </c>
      <c r="G23" s="2">
        <f>G20-G22</f>
        <v>5335773.4643217735</v>
      </c>
      <c r="H23" s="4">
        <f>1-H22</f>
        <v>0.92058200625739328</v>
      </c>
      <c r="I23">
        <f>I20-I22</f>
        <v>177319</v>
      </c>
      <c r="J23" s="4">
        <f>1-J22</f>
        <v>0.84087255483106105</v>
      </c>
      <c r="K23" s="2">
        <f>K20-K22</f>
        <v>4453542.5927946502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7867231.4536604593</v>
      </c>
      <c r="H26" s="4">
        <f>G26/G5</f>
        <v>0.55242571428135268</v>
      </c>
      <c r="I26">
        <v>240161</v>
      </c>
      <c r="J26" s="4">
        <f>I26/I5</f>
        <v>0.53637297599106648</v>
      </c>
      <c r="K26" s="2">
        <v>4263986.77759274</v>
      </c>
    </row>
    <row r="27" spans="2:11" x14ac:dyDescent="0.35">
      <c r="E27" s="6" t="s">
        <v>27</v>
      </c>
      <c r="F27" s="6"/>
      <c r="G27" s="2">
        <v>6338067.411631708</v>
      </c>
      <c r="H27" s="4">
        <f>G27/G5</f>
        <v>0.44505000744638357</v>
      </c>
      <c r="I27">
        <v>206285</v>
      </c>
      <c r="J27" s="4">
        <f>I27/I5</f>
        <v>0.46071468453378001</v>
      </c>
      <c r="K27" s="2">
        <v>10162077.713080144</v>
      </c>
    </row>
    <row r="28" spans="2:11" x14ac:dyDescent="0.35">
      <c r="E28" s="6" t="s">
        <v>28</v>
      </c>
      <c r="F28" s="6"/>
      <c r="G28" s="2">
        <v>32614.475983625998</v>
      </c>
      <c r="H28" s="4">
        <f>G28/G5</f>
        <v>2.2901417477407056E-3</v>
      </c>
      <c r="I28">
        <v>1183</v>
      </c>
      <c r="J28" s="4">
        <f>I28/I5</f>
        <v>2.6420993858179789E-3</v>
      </c>
      <c r="K28" s="2">
        <v>96.516240504999999</v>
      </c>
    </row>
    <row r="29" spans="2:11" x14ac:dyDescent="0.35">
      <c r="E29" s="6" t="s">
        <v>29</v>
      </c>
      <c r="F29" s="6"/>
      <c r="G29" s="2">
        <v>3334.3962501360002</v>
      </c>
      <c r="H29" s="4">
        <f>G29/G5</f>
        <v>2.3413652452304511E-4</v>
      </c>
      <c r="I29">
        <v>112</v>
      </c>
      <c r="J29" s="4">
        <f>I29/I5</f>
        <v>2.501395868230039E-4</v>
      </c>
      <c r="K29" s="2">
        <v>1495.3181784400001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EU'!$G$7</f>
        <v>16769976.642633297</v>
      </c>
    </row>
    <row r="3" spans="1:2" x14ac:dyDescent="0.35">
      <c r="A3" t="s">
        <v>32</v>
      </c>
      <c r="B3">
        <f>'NEWT - EU'!$G$8</f>
        <v>496974.99275309965</v>
      </c>
    </row>
    <row r="4" spans="1:2" x14ac:dyDescent="0.35">
      <c r="A4" t="s">
        <v>33</v>
      </c>
      <c r="B4">
        <f>'NEWT - EU'!$G$9</f>
        <v>587496.44217839302</v>
      </c>
    </row>
    <row r="5" spans="1:2" x14ac:dyDescent="0.35">
      <c r="A5" t="s">
        <v>34</v>
      </c>
      <c r="B5">
        <f>'NEWT - EU'!$G$10</f>
        <v>441.40304193399999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EU'!$I$7</f>
        <v>487679</v>
      </c>
    </row>
    <row r="16" spans="1:2" x14ac:dyDescent="0.35">
      <c r="A16" t="s">
        <v>32</v>
      </c>
      <c r="B16">
        <f>'NEWT - EU'!$I$8</f>
        <v>19365</v>
      </c>
    </row>
    <row r="17" spans="1:2" x14ac:dyDescent="0.35">
      <c r="A17" t="s">
        <v>33</v>
      </c>
      <c r="B17">
        <f>'NEWT - EU'!$I$9</f>
        <v>1306848</v>
      </c>
    </row>
    <row r="18" spans="1:2" x14ac:dyDescent="0.35">
      <c r="A18" t="s">
        <v>34</v>
      </c>
      <c r="B18">
        <f>'NEWT - EU'!$I$10</f>
        <v>4125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EU'!$G$18</f>
        <v>8212408.3203343656</v>
      </c>
    </row>
    <row r="28" spans="1:2" x14ac:dyDescent="0.35">
      <c r="A28" t="s">
        <v>37</v>
      </c>
      <c r="B28">
        <f>'NEWT - EU'!$G$19</f>
        <v>2872211.4575507049</v>
      </c>
    </row>
    <row r="29" spans="1:2" x14ac:dyDescent="0.35">
      <c r="A29" t="s">
        <v>38</v>
      </c>
      <c r="B29">
        <f>'NEWT - EU'!$G$22</f>
        <v>168734.51155043999</v>
      </c>
    </row>
    <row r="30" spans="1:2" x14ac:dyDescent="0.35">
      <c r="A30" t="s">
        <v>39</v>
      </c>
      <c r="B30">
        <f>'NEWT - EU'!$G$23</f>
        <v>6013597.3459508866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EU'!$G$26</f>
        <v>8346749.0208688928</v>
      </c>
    </row>
    <row r="41" spans="1:2" x14ac:dyDescent="0.35">
      <c r="A41" t="s">
        <v>42</v>
      </c>
      <c r="B41">
        <f>'NEWT - EU'!$G$27</f>
        <v>8911287.9936293606</v>
      </c>
    </row>
    <row r="42" spans="1:2" x14ac:dyDescent="0.35">
      <c r="A42" t="s">
        <v>43</v>
      </c>
      <c r="B42">
        <f>'NEWT - EU'!$G$28</f>
        <v>8583.0699464339996</v>
      </c>
    </row>
    <row r="43" spans="1:2" x14ac:dyDescent="0.35">
      <c r="A43" t="s">
        <v>44</v>
      </c>
      <c r="B43">
        <f>'NEWT - EU'!$G$29</f>
        <v>331.55094171100001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2026-05-19T17:41:24Z</dcterms:created>
  <dcterms:modified xsi:type="dcterms:W3CDTF">2026-05-19T17:41:24Z</dcterms:modified>
</cp:coreProperties>
</file>