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siobhan_benrejdal_icmagroup_org/Documents/Desktop/"/>
    </mc:Choice>
  </mc:AlternateContent>
  <xr:revisionPtr revIDLastSave="0" documentId="8_{66ACC0AD-E13F-40C7-8465-C3B58796056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J23" i="5"/>
  <c r="I23" i="5"/>
  <c r="G23" i="5"/>
  <c r="J22" i="5"/>
  <c r="H22" i="5"/>
  <c r="H23" i="5" s="1"/>
  <c r="H20" i="5"/>
  <c r="J19" i="5"/>
  <c r="J20" i="5" s="1"/>
  <c r="H19" i="5"/>
  <c r="J18" i="5"/>
  <c r="H18" i="5"/>
  <c r="J14" i="5"/>
  <c r="H14" i="5"/>
  <c r="K13" i="5"/>
  <c r="I13" i="5"/>
  <c r="J13" i="5" s="1"/>
  <c r="H13" i="5"/>
  <c r="G13" i="5"/>
  <c r="J10" i="5"/>
  <c r="H10" i="5"/>
  <c r="H9" i="5"/>
  <c r="K8" i="5"/>
  <c r="I8" i="5"/>
  <c r="J15" i="5" s="1"/>
  <c r="G8" i="5"/>
  <c r="H15" i="5" s="1"/>
  <c r="J7" i="5"/>
  <c r="J8" i="5" s="1"/>
  <c r="H7" i="5"/>
  <c r="H8" i="5" s="1"/>
  <c r="J5" i="5"/>
  <c r="J9" i="5" s="1"/>
  <c r="H5" i="5"/>
  <c r="J29" i="2"/>
  <c r="H29" i="2"/>
  <c r="J28" i="2"/>
  <c r="H28" i="2"/>
  <c r="J27" i="2"/>
  <c r="H27" i="2"/>
  <c r="J26" i="2"/>
  <c r="H26" i="2"/>
  <c r="I23" i="2"/>
  <c r="G23" i="2"/>
  <c r="B30" i="3" s="1"/>
  <c r="J22" i="2"/>
  <c r="J23" i="2" s="1"/>
  <c r="H22" i="2"/>
  <c r="H23" i="2" s="1"/>
  <c r="J20" i="2"/>
  <c r="J19" i="2"/>
  <c r="H19" i="2"/>
  <c r="J18" i="2"/>
  <c r="H18" i="2"/>
  <c r="H20" i="2" s="1"/>
  <c r="J15" i="2"/>
  <c r="J14" i="2"/>
  <c r="H14" i="2"/>
  <c r="K13" i="2"/>
  <c r="J13" i="2"/>
  <c r="I13" i="2"/>
  <c r="G13" i="2"/>
  <c r="H13" i="2" s="1"/>
  <c r="J10" i="2"/>
  <c r="H10" i="2"/>
  <c r="K8" i="2"/>
  <c r="I8" i="2"/>
  <c r="B16" i="3" s="1"/>
  <c r="H8" i="2"/>
  <c r="G8" i="2"/>
  <c r="H15" i="2" s="1"/>
  <c r="J7" i="2"/>
  <c r="J8" i="2" s="1"/>
  <c r="H7" i="2"/>
  <c r="J5" i="2"/>
  <c r="J9" i="2" s="1"/>
  <c r="H5" i="2"/>
  <c r="H9" i="2" s="1"/>
  <c r="B3" i="3" l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<sst xmlns="http://schemas.openxmlformats.org/spreadsheetml/2006/main" count="82" uniqueCount="45">
  <si>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02 May 2025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</si>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</sst>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EU'!$B$2:$B$5</c:f>
              <c:numCache>
                <c:formatCode>General</c:formatCode>
                <c:ptCount val="4"/>
                <c:pt idx="0">
                  <c:v>11683.843558459999</c:v>
                </c:pt>
                <c:pt idx="1">
                  <c:v>28909.941996429996</c:v>
                </c:pt>
                <c:pt idx="2">
                  <c:v>53.773517980000001</c:v>
                </c:pt>
                <c:pt idx="3">
                  <c:v>1.09809135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F3D-48F5-ACF6-9F8496959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EU'!$B$15:$B$18</c:f>
              <c:numCache>
                <c:formatCode>General</c:formatCode>
                <c:ptCount val="4"/>
                <c:pt idx="0">
                  <c:v>731</c:v>
                </c:pt>
                <c:pt idx="1">
                  <c:v>2953</c:v>
                </c:pt>
                <c:pt idx="2">
                  <c:v>36</c:v>
                </c:pt>
                <c:pt idx="3">
                  <c:v>122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BCB-4465-858C-C53308FF4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EU'!$B$27:$B$30</c:f>
              <c:numCache>
                <c:formatCode>General</c:formatCode>
                <c:ptCount val="4"/>
                <c:pt idx="0">
                  <c:v>6575.9447930699998</c:v>
                </c:pt>
                <c:pt idx="1">
                  <c:v>412.44</c:v>
                </c:pt>
                <c:pt idx="2">
                  <c:v>32464.163648739999</c:v>
                </c:pt>
                <c:pt idx="3">
                  <c:v>1141.2371130799984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DBD-43A8-8D65-A6557F3F7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EU'!$A$40:$A$43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EU'!$B$40:$B$43</c:f>
              <c:numCache>
                <c:formatCode>General</c:formatCode>
                <c:ptCount val="4"/>
                <c:pt idx="0">
                  <c:v>40413.903455680003</c:v>
                </c:pt>
                <c:pt idx="1">
                  <c:v>179.88209921000001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8B3-43BB-8323-5E9D6C8A1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4.5" x14ac:dyDescent="0.35"/>
  <cols>
    <col min="2" max="2" width="9.1796875" customWidth="1"/>
    <col min="3" max="5" width="2" customWidth="1"/>
    <col min="6" max="6" width="53.453125" customWidth="1"/>
    <col min="7" max="7" width="19.453125" style="2" customWidth="1"/>
    <col min="8" max="8" width="11.453125" style="4" customWidth="1"/>
    <col min="9" max="9" width="23.1796875" customWidth="1"/>
    <col min="10" max="10" width="11.453125" style="4" customWidth="1"/>
    <col min="11" max="11" width="32" style="2" customWidth="1"/>
  </cols>
  <sheetData>
    <row r="1" spans="1:11" ht="80" customHeight="1" x14ac:dyDescent="0.3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5">
      <c r="B4" s="1"/>
      <c r="C4" s="1"/>
      <c r="D4" s="13" t="s">
        <v>6</v>
      </c>
      <c r="E4" s="13"/>
      <c r="F4" s="13"/>
      <c r="G4" s="3">
        <v>40648.65716422</v>
      </c>
      <c r="H4" s="5"/>
      <c r="I4" s="1">
        <v>3842</v>
      </c>
      <c r="J4" s="5"/>
      <c r="K4" s="3">
        <v>36540.756642209999</v>
      </c>
    </row>
    <row r="5" spans="1:11" x14ac:dyDescent="0.35">
      <c r="E5" s="6" t="s">
        <v>7</v>
      </c>
      <c r="F5" s="6"/>
      <c r="G5" s="2">
        <v>40593.785554889997</v>
      </c>
      <c r="H5" s="4">
        <f>G5/G4</f>
        <v>0.99865010031922274</v>
      </c>
      <c r="I5">
        <v>3684</v>
      </c>
      <c r="J5" s="4">
        <f>I5/I4</f>
        <v>0.9588755856324831</v>
      </c>
      <c r="K5" s="2">
        <v>36504.911939799997</v>
      </c>
    </row>
    <row r="6" spans="1:11" x14ac:dyDescent="0.35">
      <c r="F6" t="s">
        <v>8</v>
      </c>
    </row>
    <row r="7" spans="1:11" x14ac:dyDescent="0.35">
      <c r="F7" t="s">
        <v>9</v>
      </c>
      <c r="G7" s="2">
        <v>11683.843558459999</v>
      </c>
      <c r="H7" s="4">
        <f>G7/G5</f>
        <v>0.28782345373188639</v>
      </c>
      <c r="I7">
        <v>731</v>
      </c>
      <c r="J7" s="4">
        <f>I7/I5</f>
        <v>0.1984256243213898</v>
      </c>
      <c r="K7" s="2">
        <v>8030.8773733400003</v>
      </c>
    </row>
    <row r="8" spans="1:11" x14ac:dyDescent="0.35">
      <c r="F8" t="s">
        <v>10</v>
      </c>
      <c r="G8" s="2">
        <f>G5-G7</f>
        <v>28909.941996429996</v>
      </c>
      <c r="H8" s="4">
        <f>1-H7</f>
        <v>0.71217654626811355</v>
      </c>
      <c r="I8">
        <f>I5-I7</f>
        <v>2953</v>
      </c>
      <c r="J8" s="4">
        <f>1-J7</f>
        <v>0.80157437567861023</v>
      </c>
      <c r="K8" s="2">
        <f>K5-K7</f>
        <v>28474.034566459995</v>
      </c>
    </row>
    <row r="9" spans="1:11" x14ac:dyDescent="0.35">
      <c r="E9" s="6" t="s">
        <v>11</v>
      </c>
      <c r="F9" s="6"/>
      <c r="G9" s="2">
        <v>53.773517980000001</v>
      </c>
      <c r="H9" s="4">
        <f>1-H5-H10</f>
        <v>1.3228854710442323E-3</v>
      </c>
      <c r="I9">
        <v>36</v>
      </c>
      <c r="J9" s="4">
        <f>1-J5-J10</f>
        <v>9.3701197293076383E-3</v>
      </c>
      <c r="K9" s="2">
        <v>0</v>
      </c>
    </row>
    <row r="10" spans="1:11" x14ac:dyDescent="0.35">
      <c r="E10" s="6" t="s">
        <v>12</v>
      </c>
      <c r="F10" s="6"/>
      <c r="G10" s="2">
        <v>1.09809135</v>
      </c>
      <c r="H10" s="4">
        <f>G10/G4</f>
        <v>2.701420973302332E-5</v>
      </c>
      <c r="I10">
        <v>122</v>
      </c>
      <c r="J10" s="4">
        <f>I10/I4</f>
        <v>3.1754294638209266E-2</v>
      </c>
      <c r="K10" s="2">
        <v>35.844702409999996</v>
      </c>
    </row>
    <row r="12" spans="1:11" x14ac:dyDescent="0.3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5">
      <c r="B13" s="1"/>
      <c r="C13" s="1"/>
      <c r="D13" s="13" t="s">
        <v>14</v>
      </c>
      <c r="E13" s="13"/>
      <c r="F13" s="13"/>
      <c r="G13" s="3">
        <f>G14+G15</f>
        <v>3338.1967773199999</v>
      </c>
      <c r="H13" s="5">
        <f>G13/G5</f>
        <v>8.2234182688041391E-2</v>
      </c>
      <c r="I13" s="1">
        <f>I14+I15</f>
        <v>271</v>
      </c>
      <c r="J13" s="5">
        <f>I13/I5</f>
        <v>7.3561346362649299E-2</v>
      </c>
      <c r="K13" s="3">
        <f>K14+K15</f>
        <v>517.21499329999995</v>
      </c>
    </row>
    <row r="14" spans="1:11" x14ac:dyDescent="0.35">
      <c r="E14" s="6" t="s">
        <v>15</v>
      </c>
      <c r="F14" s="6"/>
      <c r="G14" s="2">
        <v>3338.1967773199999</v>
      </c>
      <c r="H14" s="4">
        <f>G14/G7</f>
        <v>0.28571049934187875</v>
      </c>
      <c r="I14">
        <v>271</v>
      </c>
      <c r="J14" s="4">
        <f>I14/I7</f>
        <v>0.37072503419972641</v>
      </c>
      <c r="K14" s="2">
        <v>517.21499329999995</v>
      </c>
    </row>
    <row r="15" spans="1:11" x14ac:dyDescent="0.35">
      <c r="E15" s="6" t="s">
        <v>16</v>
      </c>
      <c r="F15" s="6"/>
      <c r="G15" s="2">
        <v>0</v>
      </c>
      <c r="H15" s="4">
        <f>G15/G8</f>
        <v>0</v>
      </c>
      <c r="I15">
        <v>0</v>
      </c>
      <c r="J15" s="4">
        <f>I15/I8</f>
        <v>0</v>
      </c>
      <c r="K15" s="2">
        <v>0</v>
      </c>
    </row>
    <row r="16" spans="1:11" x14ac:dyDescent="0.35">
      <c r="E16" s="6" t="s">
        <v>17</v>
      </c>
      <c r="F16" s="6"/>
      <c r="G16" s="8"/>
      <c r="H16" s="9"/>
      <c r="I16" s="6"/>
      <c r="J16" s="9"/>
      <c r="K16" s="8"/>
    </row>
    <row r="17" spans="2:11" x14ac:dyDescent="0.3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5">
      <c r="E18" s="6" t="s">
        <v>19</v>
      </c>
      <c r="F18" s="6"/>
      <c r="G18" s="2">
        <v>6575.9447930699998</v>
      </c>
      <c r="H18" s="4">
        <f>G18/G5</f>
        <v>0.16199387919064992</v>
      </c>
      <c r="I18">
        <v>289</v>
      </c>
      <c r="J18" s="4">
        <f>I18/I5</f>
        <v>7.8447339847991307E-2</v>
      </c>
      <c r="K18" s="2">
        <v>3502.8924710400001</v>
      </c>
    </row>
    <row r="19" spans="2:11" x14ac:dyDescent="0.35">
      <c r="E19" s="6" t="s">
        <v>20</v>
      </c>
      <c r="F19" s="6"/>
      <c r="G19" s="2">
        <v>412.44</v>
      </c>
      <c r="H19" s="4">
        <f>G19/G5</f>
        <v>1.0160175858501987E-2</v>
      </c>
      <c r="I19">
        <v>6</v>
      </c>
      <c r="J19" s="4">
        <f>I19/I5</f>
        <v>1.6286644951140066E-3</v>
      </c>
      <c r="K19" s="2">
        <v>96.554841010000004</v>
      </c>
    </row>
    <row r="20" spans="2:11" x14ac:dyDescent="0.35">
      <c r="E20" s="6" t="s">
        <v>21</v>
      </c>
      <c r="F20" s="6"/>
      <c r="G20" s="2">
        <v>33605.400761819998</v>
      </c>
      <c r="H20" s="4">
        <f>1-H18-H19</f>
        <v>0.82784594495084807</v>
      </c>
      <c r="I20">
        <v>3389</v>
      </c>
      <c r="J20" s="4">
        <f>1-J18-J19</f>
        <v>0.91992399565689464</v>
      </c>
      <c r="K20" s="2">
        <v>32905.46462775</v>
      </c>
    </row>
    <row r="21" spans="2:11" x14ac:dyDescent="0.35">
      <c r="F21" t="s">
        <v>22</v>
      </c>
    </row>
    <row r="22" spans="2:11" x14ac:dyDescent="0.35">
      <c r="F22" t="s">
        <v>23</v>
      </c>
      <c r="G22" s="2">
        <v>32464.163648739999</v>
      </c>
      <c r="H22" s="4">
        <f>G22/G20</f>
        <v>0.9660400683459015</v>
      </c>
      <c r="I22">
        <v>3313</v>
      </c>
      <c r="J22" s="4">
        <f>I22/I20</f>
        <v>0.97757450575390969</v>
      </c>
      <c r="K22" s="2">
        <v>32163.383205030001</v>
      </c>
    </row>
    <row r="23" spans="2:11" x14ac:dyDescent="0.35">
      <c r="F23" t="s">
        <v>24</v>
      </c>
      <c r="G23" s="2">
        <f>G20-G22</f>
        <v>1141.2371130799984</v>
      </c>
      <c r="H23" s="4">
        <f>1-H22</f>
        <v>3.3959931654098496E-2</v>
      </c>
      <c r="I23">
        <f>I20-I22</f>
        <v>76</v>
      </c>
      <c r="J23" s="4">
        <f>1-J22</f>
        <v>2.2425494246090305E-2</v>
      </c>
    </row>
    <row r="25" spans="2:11" x14ac:dyDescent="0.3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5">
      <c r="E26" s="6" t="s">
        <v>26</v>
      </c>
      <c r="F26" s="6"/>
      <c r="G26" s="2">
        <v>40413.903455680003</v>
      </c>
      <c r="H26" s="4">
        <f>G26/G5</f>
        <v>0.99556872815010655</v>
      </c>
      <c r="I26">
        <v>3666</v>
      </c>
      <c r="J26" s="4">
        <f>I26/I5</f>
        <v>0.99511400651465798</v>
      </c>
      <c r="K26" s="2">
        <v>36325.133068449999</v>
      </c>
    </row>
    <row r="27" spans="2:11" x14ac:dyDescent="0.35">
      <c r="E27" s="6" t="s">
        <v>27</v>
      </c>
      <c r="F27" s="6"/>
      <c r="G27" s="2">
        <v>179.88209921000001</v>
      </c>
      <c r="H27" s="4">
        <f>G27/G5</f>
        <v>4.4312718498935632E-3</v>
      </c>
      <c r="I27">
        <v>18</v>
      </c>
      <c r="J27" s="4">
        <f>I27/I5</f>
        <v>4.8859934853420191E-3</v>
      </c>
      <c r="K27" s="2">
        <v>179.77887135</v>
      </c>
    </row>
    <row r="28" spans="2:11" x14ac:dyDescent="0.35">
      <c r="E28" s="6" t="s">
        <v>28</v>
      </c>
      <c r="F28" s="6"/>
      <c r="G28" s="2">
        <v>0</v>
      </c>
      <c r="H28" s="4">
        <f>G28/G5</f>
        <v>0</v>
      </c>
      <c r="I28">
        <v>0</v>
      </c>
      <c r="J28" s="4">
        <f>I28/I5</f>
        <v>0</v>
      </c>
      <c r="K28" s="2">
        <v>0</v>
      </c>
    </row>
    <row r="29" spans="2:11" x14ac:dyDescent="0.35">
      <c r="E29" s="6" t="s">
        <v>29</v>
      </c>
      <c r="F29" s="6"/>
      <c r="G29" s="2">
        <v>0</v>
      </c>
      <c r="H29" s="4">
        <f>G29/G5</f>
        <v>0</v>
      </c>
      <c r="I29">
        <v>0</v>
      </c>
      <c r="J29" s="4">
        <f>I29/I5</f>
        <v>0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4.5" x14ac:dyDescent="0.35"/>
  <cols>
    <col min="2" max="2" width="9.1796875" customWidth="1"/>
    <col min="3" max="5" width="2" customWidth="1"/>
    <col min="6" max="6" width="53.453125" customWidth="1"/>
    <col min="7" max="7" width="19.453125" style="2" customWidth="1"/>
    <col min="8" max="8" width="11.453125" style="4" customWidth="1"/>
    <col min="9" max="9" width="23.1796875" customWidth="1"/>
    <col min="10" max="10" width="11.453125" style="4" customWidth="1"/>
    <col min="11" max="11" width="32" style="2" customWidth="1"/>
  </cols>
  <sheetData>
    <row r="1" spans="1:11" ht="80" customHeight="1" x14ac:dyDescent="0.3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5">
      <c r="B4" s="1"/>
      <c r="C4" s="1"/>
      <c r="D4" s="13" t="s">
        <v>6</v>
      </c>
      <c r="E4" s="13"/>
      <c r="F4" s="13"/>
      <c r="G4" s="3">
        <v>50788.74967967</v>
      </c>
      <c r="H4" s="5"/>
      <c r="I4" s="1">
        <v>5962</v>
      </c>
      <c r="J4" s="5"/>
      <c r="K4" s="3">
        <v>65758.792187900006</v>
      </c>
    </row>
    <row r="5" spans="1:11" x14ac:dyDescent="0.35">
      <c r="E5" s="6" t="s">
        <v>7</v>
      </c>
      <c r="F5" s="6"/>
      <c r="G5" s="2">
        <v>49961.770089459998</v>
      </c>
      <c r="H5" s="4">
        <f>G5/G4</f>
        <v>0.98371726818585126</v>
      </c>
      <c r="I5">
        <v>3821</v>
      </c>
      <c r="J5" s="4">
        <f>I5/I4</f>
        <v>0.64089231801408919</v>
      </c>
      <c r="K5" s="2">
        <v>45183.691261699998</v>
      </c>
    </row>
    <row r="6" spans="1:11" x14ac:dyDescent="0.35">
      <c r="F6" t="s">
        <v>8</v>
      </c>
    </row>
    <row r="7" spans="1:11" x14ac:dyDescent="0.35">
      <c r="F7" t="s">
        <v>9</v>
      </c>
      <c r="G7" s="2">
        <v>29874.52172542</v>
      </c>
      <c r="H7" s="4">
        <f>G7/G5</f>
        <v>0.59794762419200931</v>
      </c>
      <c r="I7">
        <v>2177</v>
      </c>
      <c r="J7" s="4">
        <f>I7/I5</f>
        <v>0.56974613975399113</v>
      </c>
      <c r="K7" s="2">
        <v>25153.382768200001</v>
      </c>
    </row>
    <row r="8" spans="1:11" x14ac:dyDescent="0.35">
      <c r="F8" t="s">
        <v>10</v>
      </c>
      <c r="G8" s="2">
        <f>G5-G7</f>
        <v>20087.248364039999</v>
      </c>
      <c r="H8" s="4">
        <f>1-H7</f>
        <v>0.40205237580799069</v>
      </c>
      <c r="I8">
        <f>I5-I7</f>
        <v>1644</v>
      </c>
      <c r="J8" s="4">
        <f>1-J7</f>
        <v>0.43025386024600887</v>
      </c>
      <c r="K8" s="2">
        <f>K5-K7</f>
        <v>20030.308493499997</v>
      </c>
    </row>
    <row r="9" spans="1:11" x14ac:dyDescent="0.35">
      <c r="E9" s="6" t="s">
        <v>11</v>
      </c>
      <c r="F9" s="6"/>
      <c r="G9" s="2">
        <v>735.52574211000001</v>
      </c>
      <c r="H9" s="4">
        <f>1-H5-H10</f>
        <v>1.4482060431671146E-2</v>
      </c>
      <c r="I9">
        <v>971</v>
      </c>
      <c r="J9" s="4">
        <f>1-J5-J10</f>
        <v>0.16286481046628654</v>
      </c>
      <c r="K9" s="2">
        <v>198.87701422999999</v>
      </c>
    </row>
    <row r="10" spans="1:11" x14ac:dyDescent="0.35">
      <c r="E10" s="6" t="s">
        <v>12</v>
      </c>
      <c r="F10" s="6"/>
      <c r="G10" s="2">
        <v>91.453848100000002</v>
      </c>
      <c r="H10" s="4">
        <f>G10/G4</f>
        <v>1.8006713824775973E-3</v>
      </c>
      <c r="I10">
        <v>1170</v>
      </c>
      <c r="J10" s="4">
        <f>I10/I4</f>
        <v>0.19624287151962427</v>
      </c>
      <c r="K10" s="2">
        <v>20376.223911969999</v>
      </c>
    </row>
    <row r="12" spans="1:11" x14ac:dyDescent="0.3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5">
      <c r="B13" s="1"/>
      <c r="C13" s="1"/>
      <c r="D13" s="13" t="s">
        <v>14</v>
      </c>
      <c r="E13" s="13"/>
      <c r="F13" s="13"/>
      <c r="G13" s="3">
        <f>G14+G15</f>
        <v>3948.1333341099999</v>
      </c>
      <c r="H13" s="5">
        <f>G13/G5</f>
        <v>7.902308759358595E-2</v>
      </c>
      <c r="I13" s="1">
        <f>I14+I15</f>
        <v>371</v>
      </c>
      <c r="J13" s="5">
        <f>I13/I5</f>
        <v>9.7095001308557971E-2</v>
      </c>
      <c r="K13" s="3">
        <f>K14+K15</f>
        <v>3956.8348515399998</v>
      </c>
    </row>
    <row r="14" spans="1:11" x14ac:dyDescent="0.35">
      <c r="E14" s="6" t="s">
        <v>15</v>
      </c>
      <c r="F14" s="6"/>
      <c r="G14" s="2">
        <v>3948.1333341099999</v>
      </c>
      <c r="H14" s="4">
        <f>G14/G7</f>
        <v>0.13215720641146075</v>
      </c>
      <c r="I14">
        <v>365</v>
      </c>
      <c r="J14" s="4">
        <f>I14/I7</f>
        <v>0.16766192007349565</v>
      </c>
      <c r="K14" s="2">
        <v>3956.8348515399998</v>
      </c>
    </row>
    <row r="15" spans="1:11" x14ac:dyDescent="0.35">
      <c r="E15" s="6" t="s">
        <v>16</v>
      </c>
      <c r="F15" s="6"/>
      <c r="G15" s="2">
        <v>0</v>
      </c>
      <c r="H15" s="4">
        <f>G15/G8</f>
        <v>0</v>
      </c>
      <c r="I15">
        <v>6</v>
      </c>
      <c r="J15" s="4">
        <f>I15/I8</f>
        <v>3.6496350364963502E-3</v>
      </c>
      <c r="K15" s="2">
        <v>0</v>
      </c>
    </row>
    <row r="16" spans="1:11" x14ac:dyDescent="0.35">
      <c r="E16" s="6" t="s">
        <v>17</v>
      </c>
      <c r="F16" s="6"/>
      <c r="G16" s="8"/>
      <c r="H16" s="9"/>
      <c r="I16" s="6"/>
      <c r="J16" s="9"/>
      <c r="K16" s="8"/>
    </row>
    <row r="17" spans="2:11" x14ac:dyDescent="0.3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5">
      <c r="E18" s="6" t="s">
        <v>19</v>
      </c>
      <c r="F18" s="6"/>
      <c r="G18" s="2">
        <v>5485.8899761700004</v>
      </c>
      <c r="H18" s="4">
        <f>G18/G5</f>
        <v>0.10980175374785833</v>
      </c>
      <c r="I18">
        <v>326</v>
      </c>
      <c r="J18" s="4">
        <f>I18/I5</f>
        <v>8.5317979586495687E-2</v>
      </c>
      <c r="K18" s="2">
        <v>4990.6699009000004</v>
      </c>
    </row>
    <row r="19" spans="2:11" x14ac:dyDescent="0.35">
      <c r="E19" s="6" t="s">
        <v>20</v>
      </c>
      <c r="F19" s="6"/>
      <c r="G19" s="2">
        <v>2434.0287499999999</v>
      </c>
      <c r="H19" s="4">
        <f>G19/G5</f>
        <v>4.8717824561493789E-2</v>
      </c>
      <c r="I19">
        <v>35</v>
      </c>
      <c r="J19" s="4">
        <f>I19/I5</f>
        <v>9.1599057838262238E-3</v>
      </c>
      <c r="K19" s="2">
        <v>574.82511478000004</v>
      </c>
    </row>
    <row r="20" spans="2:11" x14ac:dyDescent="0.35">
      <c r="E20" s="6" t="s">
        <v>21</v>
      </c>
      <c r="F20" s="6"/>
      <c r="G20" s="2">
        <v>42041.851363289999</v>
      </c>
      <c r="H20" s="4">
        <f>1-H18-H19</f>
        <v>0.84148042169064785</v>
      </c>
      <c r="I20">
        <v>3423</v>
      </c>
      <c r="J20" s="4">
        <f>1-J18-J19</f>
        <v>0.90552211462967813</v>
      </c>
      <c r="K20" s="2">
        <v>39612.074038079998</v>
      </c>
    </row>
    <row r="21" spans="2:11" x14ac:dyDescent="0.35">
      <c r="F21" t="s">
        <v>22</v>
      </c>
    </row>
    <row r="22" spans="2:11" x14ac:dyDescent="0.35">
      <c r="F22" t="s">
        <v>23</v>
      </c>
      <c r="G22" s="2">
        <v>41029.335914360003</v>
      </c>
      <c r="H22" s="4">
        <f>G22/G20</f>
        <v>0.97591648759278704</v>
      </c>
      <c r="I22">
        <v>2924</v>
      </c>
      <c r="J22" s="4">
        <f>I22/I20</f>
        <v>0.85422144317849835</v>
      </c>
      <c r="K22" s="2">
        <v>38526.909368580004</v>
      </c>
    </row>
    <row r="23" spans="2:11" x14ac:dyDescent="0.35">
      <c r="F23" t="s">
        <v>24</v>
      </c>
      <c r="G23" s="2">
        <f>G20-G22</f>
        <v>1012.5154489299966</v>
      </c>
      <c r="H23" s="4">
        <f>1-H22</f>
        <v>2.4083512407212959E-2</v>
      </c>
      <c r="I23">
        <f>I20-I22</f>
        <v>499</v>
      </c>
      <c r="J23" s="4">
        <f>1-J22</f>
        <v>0.14577855682150165</v>
      </c>
    </row>
    <row r="25" spans="2:11" x14ac:dyDescent="0.3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5">
      <c r="E26" s="6" t="s">
        <v>26</v>
      </c>
      <c r="F26" s="6"/>
      <c r="G26" s="2">
        <v>49771.200763339999</v>
      </c>
      <c r="H26" s="4">
        <f>G26/G5</f>
        <v>0.9961856970684031</v>
      </c>
      <c r="I26">
        <v>3778</v>
      </c>
      <c r="J26" s="4">
        <f>I26/I5</f>
        <v>0.9887464014655849</v>
      </c>
      <c r="K26" s="2">
        <v>44991.139534150003</v>
      </c>
    </row>
    <row r="27" spans="2:11" x14ac:dyDescent="0.35">
      <c r="E27" s="6" t="s">
        <v>27</v>
      </c>
      <c r="F27" s="6"/>
      <c r="G27" s="2">
        <v>190.56932612</v>
      </c>
      <c r="H27" s="4">
        <f>G27/G5</f>
        <v>3.8143029315969483E-3</v>
      </c>
      <c r="I27">
        <v>34</v>
      </c>
      <c r="J27" s="4">
        <f>I27/I5</f>
        <v>8.8981941900026177E-3</v>
      </c>
      <c r="K27" s="2">
        <v>192.55172755000001</v>
      </c>
    </row>
    <row r="28" spans="2:11" x14ac:dyDescent="0.35">
      <c r="E28" s="6" t="s">
        <v>28</v>
      </c>
      <c r="F28" s="6"/>
      <c r="G28" s="2">
        <v>0</v>
      </c>
      <c r="H28" s="4">
        <f>G28/G5</f>
        <v>0</v>
      </c>
      <c r="I28">
        <v>0</v>
      </c>
      <c r="J28" s="4">
        <f>I28/I5</f>
        <v>0</v>
      </c>
      <c r="K28" s="2">
        <v>0</v>
      </c>
    </row>
    <row r="29" spans="2:11" x14ac:dyDescent="0.35">
      <c r="E29" s="6" t="s">
        <v>29</v>
      </c>
      <c r="F29" s="6"/>
      <c r="G29" s="2">
        <v>0</v>
      </c>
      <c r="H29" s="4">
        <f>G29/G5</f>
        <v>0</v>
      </c>
      <c r="I29">
        <v>0</v>
      </c>
      <c r="J29" s="4">
        <f>I29/I5</f>
        <v>0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35"/>
  <sheetData>
    <row r="1" spans="1:2" x14ac:dyDescent="0.35">
      <c r="A1" t="s">
        <v>30</v>
      </c>
    </row>
    <row r="2" spans="1:2" x14ac:dyDescent="0.35">
      <c r="A2" t="s">
        <v>31</v>
      </c>
      <c r="B2">
        <f>'NEWT - EU'!$G$7</f>
        <v>11683.843558459999</v>
      </c>
    </row>
    <row r="3" spans="1:2" x14ac:dyDescent="0.35">
      <c r="A3" t="s">
        <v>32</v>
      </c>
      <c r="B3">
        <f>'NEWT - EU'!$G$8</f>
        <v>28909.941996429996</v>
      </c>
    </row>
    <row r="4" spans="1:2" x14ac:dyDescent="0.35">
      <c r="A4" t="s">
        <v>33</v>
      </c>
      <c r="B4">
        <f>'NEWT - EU'!$G$9</f>
        <v>53.773517980000001</v>
      </c>
    </row>
    <row r="5" spans="1:2" x14ac:dyDescent="0.35">
      <c r="A5" t="s">
        <v>34</v>
      </c>
      <c r="B5">
        <f>'NEWT - EU'!$G$10</f>
        <v>1.09809135</v>
      </c>
    </row>
    <row r="14" spans="1:2" x14ac:dyDescent="0.35">
      <c r="A14" t="s">
        <v>35</v>
      </c>
    </row>
    <row r="15" spans="1:2" x14ac:dyDescent="0.35">
      <c r="A15" t="s">
        <v>31</v>
      </c>
      <c r="B15">
        <f>'NEWT - EU'!$I$7</f>
        <v>731</v>
      </c>
    </row>
    <row r="16" spans="1:2" x14ac:dyDescent="0.35">
      <c r="A16" t="s">
        <v>32</v>
      </c>
      <c r="B16">
        <f>'NEWT - EU'!$I$8</f>
        <v>2953</v>
      </c>
    </row>
    <row r="17" spans="1:2" x14ac:dyDescent="0.35">
      <c r="A17" t="s">
        <v>33</v>
      </c>
      <c r="B17">
        <f>'NEWT - EU'!$I$9</f>
        <v>36</v>
      </c>
    </row>
    <row r="18" spans="1:2" x14ac:dyDescent="0.35">
      <c r="A18" t="s">
        <v>34</v>
      </c>
      <c r="B18">
        <f>'NEWT - EU'!$I$10</f>
        <v>122</v>
      </c>
    </row>
    <row r="26" spans="1:2" x14ac:dyDescent="0.35">
      <c r="A26" t="s">
        <v>18</v>
      </c>
    </row>
    <row r="27" spans="1:2" x14ac:dyDescent="0.35">
      <c r="A27" t="s">
        <v>36</v>
      </c>
      <c r="B27">
        <f>'NEWT - EU'!$G$18</f>
        <v>6575.9447930699998</v>
      </c>
    </row>
    <row r="28" spans="1:2" x14ac:dyDescent="0.35">
      <c r="A28" t="s">
        <v>37</v>
      </c>
      <c r="B28">
        <f>'NEWT - EU'!$G$19</f>
        <v>412.44</v>
      </c>
    </row>
    <row r="29" spans="1:2" x14ac:dyDescent="0.35">
      <c r="A29" t="s">
        <v>38</v>
      </c>
      <c r="B29">
        <f>'NEWT - EU'!$G$22</f>
        <v>32464.163648739999</v>
      </c>
    </row>
    <row r="30" spans="1:2" x14ac:dyDescent="0.35">
      <c r="A30" t="s">
        <v>39</v>
      </c>
      <c r="B30">
        <f>'NEWT - EU'!$G$23</f>
        <v>1141.2371130799984</v>
      </c>
    </row>
    <row r="39" spans="1:2" x14ac:dyDescent="0.35">
      <c r="A39" t="s">
        <v>40</v>
      </c>
    </row>
    <row r="40" spans="1:2" x14ac:dyDescent="0.35">
      <c r="A40" t="s">
        <v>41</v>
      </c>
      <c r="B40">
        <f>'NEWT - EU'!$G$26</f>
        <v>40413.903455680003</v>
      </c>
    </row>
    <row r="41" spans="1:2" x14ac:dyDescent="0.35">
      <c r="A41" t="s">
        <v>42</v>
      </c>
      <c r="B41">
        <f>'NEWT - EU'!$G$27</f>
        <v>179.88209921000001</v>
      </c>
    </row>
    <row r="42" spans="1:2" x14ac:dyDescent="0.35">
      <c r="A42" t="s">
        <v>43</v>
      </c>
      <c r="B42">
        <f>'NEWT - EU'!$G$28</f>
        <v>0</v>
      </c>
    </row>
    <row r="43" spans="1:2" x14ac:dyDescent="0.35">
      <c r="A43" t="s">
        <v>44</v>
      </c>
      <c r="B43">
        <f>'NEWT - EU'!$G$29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Benrejdal</dc:creator>
  <cp:lastModifiedBy>Siobhan Benrejdal</cp:lastModifiedBy>
  <dcterms:created xsi:type="dcterms:W3CDTF">2025-05-06T08:31:05Z</dcterms:created>
  <dcterms:modified xsi:type="dcterms:W3CDTF">2025-05-06T08:31:05Z</dcterms:modified>
</cp:coreProperties>
</file>