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911C094C-D641-4416-A110-FC6FBA6FC2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J20" i="5"/>
  <c r="J19" i="5"/>
  <c r="H19" i="5"/>
  <c r="J18" i="5"/>
  <c r="H18" i="5"/>
  <c r="H20" i="5" s="1"/>
  <c r="J14" i="5"/>
  <c r="H14" i="5"/>
  <c r="K13" i="5"/>
  <c r="J13" i="5"/>
  <c r="I13" i="5"/>
  <c r="H13" i="5"/>
  <c r="G13" i="5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G23" i="2"/>
  <c r="B30" i="3" s="1"/>
  <c r="J22" i="2"/>
  <c r="H22" i="2"/>
  <c r="H23" i="2" s="1"/>
  <c r="J19" i="2"/>
  <c r="J20" i="2" s="1"/>
  <c r="H19" i="2"/>
  <c r="J18" i="2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H9" i="2"/>
  <c r="K8" i="2"/>
  <c r="I8" i="2"/>
  <c r="B16" i="3" s="1"/>
  <c r="H8" i="2"/>
  <c r="G8" i="2"/>
  <c r="H15" i="2" s="1"/>
  <c r="J7" i="2"/>
  <c r="J8" i="2" s="1"/>
  <c r="H7" i="2"/>
  <c r="J5" i="2"/>
  <c r="J9" i="2" s="1"/>
  <c r="H5" i="2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<sst xmlns="http://schemas.openxmlformats.org/spreadsheetml/2006/main" count="82" uniqueCount="45">
  <si>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20 February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</si>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</sst>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16278947.215122247</c:v>
                </c:pt>
                <c:pt idx="1">
                  <c:v>522986.14405136369</c:v>
                </c:pt>
                <c:pt idx="2">
                  <c:v>588094.25713494897</c:v>
                </c:pt>
                <c:pt idx="3">
                  <c:v>599.36031329499997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EC8-4A6A-B9F3-0A22026A8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462318</c:v>
                </c:pt>
                <c:pt idx="1">
                  <c:v>20312</c:v>
                </c:pt>
                <c:pt idx="2">
                  <c:v>1037347</c:v>
                </c:pt>
                <c:pt idx="3">
                  <c:v>4279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AC0-46FB-BA03-C6EBA5EEB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7982776.878260375</c:v>
                </c:pt>
                <c:pt idx="1">
                  <c:v>2528474.757075028</c:v>
                </c:pt>
                <c:pt idx="2">
                  <c:v>162717.04782355399</c:v>
                </c:pt>
                <c:pt idx="3">
                  <c:v>6127964.6760146562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B9F-4EE8-9737-1CB8A047A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8268452.8618608909</c:v>
                </c:pt>
                <c:pt idx="1">
                  <c:v>8523267.0467768237</c:v>
                </c:pt>
                <c:pt idx="2">
                  <c:v>9833.1022478729992</c:v>
                </c:pt>
                <c:pt idx="3">
                  <c:v>380.34828802499999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9A4-4092-AA66-CF4EA3EDB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17390626.976621855</v>
      </c>
      <c r="H4" s="5"/>
      <c r="I4" s="1">
        <v>1524256</v>
      </c>
      <c r="J4" s="5"/>
      <c r="K4" s="3">
        <v>656707.79605763103</v>
      </c>
    </row>
    <row r="5" spans="1:11" x14ac:dyDescent="0.25">
      <c r="E5" s="6" t="s">
        <v>7</v>
      </c>
      <c r="F5" s="6"/>
      <c r="G5" s="2">
        <v>16801933.359173611</v>
      </c>
      <c r="H5" s="4">
        <f>G5/G4</f>
        <v>0.96614879853155256</v>
      </c>
      <c r="I5">
        <v>482630</v>
      </c>
      <c r="J5" s="4">
        <f>I5/I4</f>
        <v>0.31663316398295299</v>
      </c>
      <c r="K5" s="2">
        <v>484143.62982799398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16278947.215122247</v>
      </c>
      <c r="H7" s="4">
        <f>G7/G5</f>
        <v>0.9688734544488703</v>
      </c>
      <c r="I7">
        <v>462318</v>
      </c>
      <c r="J7" s="4">
        <f>I7/I5</f>
        <v>0.95791392992561586</v>
      </c>
      <c r="K7" s="2">
        <v>430980.812171956</v>
      </c>
    </row>
    <row r="8" spans="1:11" x14ac:dyDescent="0.25">
      <c r="F8" t="s">
        <v>10</v>
      </c>
      <c r="G8" s="2">
        <f>G5-G7</f>
        <v>522986.14405136369</v>
      </c>
      <c r="H8" s="4">
        <f>1-H7</f>
        <v>3.1126545551129703E-2</v>
      </c>
      <c r="I8">
        <f>I5-I7</f>
        <v>20312</v>
      </c>
      <c r="J8" s="4">
        <f>1-J7</f>
        <v>4.2086070074384141E-2</v>
      </c>
      <c r="K8" s="2">
        <f>K5-K7</f>
        <v>53162.81765603798</v>
      </c>
    </row>
    <row r="9" spans="1:11" x14ac:dyDescent="0.25">
      <c r="E9" s="6" t="s">
        <v>11</v>
      </c>
      <c r="F9" s="6"/>
      <c r="G9" s="2">
        <v>588094.25713494897</v>
      </c>
      <c r="H9" s="4">
        <f>1-H5-H10</f>
        <v>3.3816736908078189E-2</v>
      </c>
      <c r="I9">
        <v>1037347</v>
      </c>
      <c r="J9" s="4">
        <f>1-J5-J10</f>
        <v>0.68055956479751434</v>
      </c>
      <c r="K9" s="2">
        <v>169322.22786470901</v>
      </c>
    </row>
    <row r="10" spans="1:11" x14ac:dyDescent="0.25">
      <c r="E10" s="6" t="s">
        <v>12</v>
      </c>
      <c r="F10" s="6"/>
      <c r="G10" s="2">
        <v>599.36031329499997</v>
      </c>
      <c r="H10" s="4">
        <f>G10/G4</f>
        <v>3.4464560369256233E-5</v>
      </c>
      <c r="I10">
        <v>4279</v>
      </c>
      <c r="J10" s="4">
        <f>I10/I4</f>
        <v>2.8072712195326768E-3</v>
      </c>
      <c r="K10" s="2">
        <v>3241.9383649279998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9053484.6062353402</v>
      </c>
      <c r="H13" s="5">
        <f>G13/G5</f>
        <v>0.53883588350814815</v>
      </c>
      <c r="I13" s="1">
        <f>I14+I15</f>
        <v>289129</v>
      </c>
      <c r="J13" s="5">
        <f>I13/I5</f>
        <v>0.59906968070778854</v>
      </c>
      <c r="K13" s="3">
        <f>K14+K15</f>
        <v>-85751.722098908998</v>
      </c>
    </row>
    <row r="14" spans="1:11" x14ac:dyDescent="0.25">
      <c r="E14" s="6" t="s">
        <v>15</v>
      </c>
      <c r="F14" s="6"/>
      <c r="G14" s="2">
        <v>9023029.7823509164</v>
      </c>
      <c r="H14" s="4">
        <f>G14/G7</f>
        <v>0.55427600219558537</v>
      </c>
      <c r="I14">
        <v>287991</v>
      </c>
      <c r="J14" s="4">
        <f>I14/I7</f>
        <v>0.62292837397635392</v>
      </c>
      <c r="K14" s="2">
        <v>-97061.572098909004</v>
      </c>
    </row>
    <row r="15" spans="1:11" x14ac:dyDescent="0.25">
      <c r="E15" s="6" t="s">
        <v>16</v>
      </c>
      <c r="F15" s="6"/>
      <c r="G15" s="2">
        <v>30454.823884424</v>
      </c>
      <c r="H15" s="4">
        <f>G15/G8</f>
        <v>5.8232563579032337E-2</v>
      </c>
      <c r="I15">
        <v>1138</v>
      </c>
      <c r="J15" s="4">
        <f>I15/I8</f>
        <v>5.6025994486018117E-2</v>
      </c>
      <c r="K15" s="2">
        <v>11309.85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7982776.878260375</v>
      </c>
      <c r="H18" s="4">
        <f>G18/G5</f>
        <v>0.47511061421404194</v>
      </c>
      <c r="I18">
        <v>265528</v>
      </c>
      <c r="J18" s="4">
        <f>I18/I5</f>
        <v>0.55016886641941032</v>
      </c>
      <c r="K18" s="2">
        <v>-28083.341678489</v>
      </c>
    </row>
    <row r="19" spans="2:11" x14ac:dyDescent="0.25">
      <c r="E19" s="6" t="s">
        <v>20</v>
      </c>
      <c r="F19" s="6"/>
      <c r="G19" s="2">
        <v>2528474.757075028</v>
      </c>
      <c r="H19" s="4">
        <f>G19/G5</f>
        <v>0.1504871316308678</v>
      </c>
      <c r="I19">
        <v>44088</v>
      </c>
      <c r="J19" s="4">
        <f>I19/I5</f>
        <v>9.1349480968858129E-2</v>
      </c>
      <c r="K19" s="2">
        <v>-2070.2540173510001</v>
      </c>
    </row>
    <row r="20" spans="2:11" x14ac:dyDescent="0.25">
      <c r="E20" s="6" t="s">
        <v>21</v>
      </c>
      <c r="F20" s="6"/>
      <c r="G20" s="2">
        <v>6290681.7238382101</v>
      </c>
      <c r="H20" s="4">
        <f>1-H18-H19</f>
        <v>0.37440225415509021</v>
      </c>
      <c r="I20">
        <v>173014</v>
      </c>
      <c r="J20" s="4">
        <f>1-J18-J19</f>
        <v>0.35848165261173154</v>
      </c>
      <c r="K20" s="2">
        <v>514297.225523834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162717.04782355399</v>
      </c>
      <c r="H22" s="4">
        <f>G22/G20</f>
        <v>2.586636154344707E-2</v>
      </c>
      <c r="I22">
        <v>13407</v>
      </c>
      <c r="J22" s="4">
        <f>I22/I20</f>
        <v>7.7490838891650385E-2</v>
      </c>
      <c r="K22" s="2">
        <v>64080.235795266999</v>
      </c>
    </row>
    <row r="23" spans="2:11" x14ac:dyDescent="0.25">
      <c r="F23" t="s">
        <v>24</v>
      </c>
      <c r="G23" s="2">
        <f>G20-G22</f>
        <v>6127964.6760146562</v>
      </c>
      <c r="H23" s="4">
        <f>1-H22</f>
        <v>0.97413363845655287</v>
      </c>
      <c r="I23">
        <f>I20-I22</f>
        <v>159607</v>
      </c>
      <c r="J23" s="4">
        <f>1-J22</f>
        <v>0.92250916110834957</v>
      </c>
      <c r="K23" s="2">
        <f>K20-K22</f>
        <v>450216.98972856702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8268452.8618608909</v>
      </c>
      <c r="H26" s="4">
        <f>G26/G5</f>
        <v>0.4921131803767354</v>
      </c>
      <c r="I26">
        <v>252960</v>
      </c>
      <c r="J26" s="4">
        <f>I26/I5</f>
        <v>0.52412821415991551</v>
      </c>
      <c r="K26" s="2">
        <v>21492.146597534</v>
      </c>
    </row>
    <row r="27" spans="2:11" x14ac:dyDescent="0.25">
      <c r="E27" s="6" t="s">
        <v>27</v>
      </c>
      <c r="F27" s="6"/>
      <c r="G27" s="2">
        <v>8523267.0467768237</v>
      </c>
      <c r="H27" s="4">
        <f>G27/G5</f>
        <v>0.5072789460936199</v>
      </c>
      <c r="I27">
        <v>228926</v>
      </c>
      <c r="J27" s="4">
        <f>I27/I5</f>
        <v>0.47433023226902599</v>
      </c>
      <c r="K27" s="2">
        <v>462651.48323046003</v>
      </c>
    </row>
    <row r="28" spans="2:11" x14ac:dyDescent="0.25">
      <c r="E28" s="6" t="s">
        <v>28</v>
      </c>
      <c r="F28" s="6"/>
      <c r="G28" s="2">
        <v>9833.1022478729992</v>
      </c>
      <c r="H28" s="4">
        <f>G28/G5</f>
        <v>5.8523635570214118E-4</v>
      </c>
      <c r="I28">
        <v>739</v>
      </c>
      <c r="J28" s="4">
        <f>I28/I5</f>
        <v>1.5311936680272673E-3</v>
      </c>
      <c r="K28" s="2">
        <v>0</v>
      </c>
    </row>
    <row r="29" spans="2:11" x14ac:dyDescent="0.25">
      <c r="E29" s="6" t="s">
        <v>29</v>
      </c>
      <c r="F29" s="6"/>
      <c r="G29" s="2">
        <v>380.34828802499999</v>
      </c>
      <c r="H29" s="4">
        <f>G29/G5</f>
        <v>2.2637173942684123E-5</v>
      </c>
      <c r="I29">
        <v>5</v>
      </c>
      <c r="J29" s="4">
        <f>I29/I5</f>
        <v>1.0359903031307627E-5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18211947.717935771</v>
      </c>
      <c r="H4" s="5"/>
      <c r="I4" s="1">
        <v>2927183</v>
      </c>
      <c r="J4" s="5"/>
      <c r="K4" s="3">
        <v>231739750.44885561</v>
      </c>
    </row>
    <row r="5" spans="1:11" x14ac:dyDescent="0.25">
      <c r="E5" s="6" t="s">
        <v>7</v>
      </c>
      <c r="F5" s="6"/>
      <c r="G5" s="2">
        <v>15426108.103978388</v>
      </c>
      <c r="H5" s="4">
        <f>G5/G4</f>
        <v>0.84703230774082505</v>
      </c>
      <c r="I5">
        <v>459403</v>
      </c>
      <c r="J5" s="4">
        <f>I5/I4</f>
        <v>0.15694372370979198</v>
      </c>
      <c r="K5" s="2">
        <v>20547714.650709126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14703687.36119258</v>
      </c>
      <c r="H7" s="4">
        <f>G7/G5</f>
        <v>0.95316895629692266</v>
      </c>
      <c r="I7">
        <v>435121</v>
      </c>
      <c r="J7" s="4">
        <f>I7/I5</f>
        <v>0.94714444616164895</v>
      </c>
      <c r="K7" s="2">
        <v>20144971.915235311</v>
      </c>
    </row>
    <row r="8" spans="1:11" x14ac:dyDescent="0.25">
      <c r="F8" t="s">
        <v>10</v>
      </c>
      <c r="G8" s="2">
        <f>G5-G7</f>
        <v>722420.7427858077</v>
      </c>
      <c r="H8" s="4">
        <f>1-H7</f>
        <v>4.6831043703077335E-2</v>
      </c>
      <c r="I8">
        <f>I5-I7</f>
        <v>24282</v>
      </c>
      <c r="J8" s="4">
        <f>1-J7</f>
        <v>5.2855553838351055E-2</v>
      </c>
      <c r="K8" s="2">
        <f>K5-K7</f>
        <v>402742.73547381535</v>
      </c>
    </row>
    <row r="9" spans="1:11" x14ac:dyDescent="0.25">
      <c r="E9" s="6" t="s">
        <v>11</v>
      </c>
      <c r="F9" s="6"/>
      <c r="G9" s="2">
        <v>2647825.8336324701</v>
      </c>
      <c r="H9" s="4">
        <f>1-H5-H10</f>
        <v>0.14538949236191764</v>
      </c>
      <c r="I9">
        <v>1765903</v>
      </c>
      <c r="J9" s="4">
        <f>1-J5-J10</f>
        <v>0.60327728057999797</v>
      </c>
      <c r="K9" s="2">
        <v>210225502.93067747</v>
      </c>
    </row>
    <row r="10" spans="1:11" x14ac:dyDescent="0.25">
      <c r="E10" s="6" t="s">
        <v>12</v>
      </c>
      <c r="F10" s="6"/>
      <c r="G10" s="2">
        <v>138013.78032491601</v>
      </c>
      <c r="H10" s="4">
        <f>G10/G4</f>
        <v>7.5781998972572909E-3</v>
      </c>
      <c r="I10">
        <v>701877</v>
      </c>
      <c r="J10" s="4">
        <f>I10/I4</f>
        <v>0.23977899571021014</v>
      </c>
      <c r="K10" s="2">
        <v>966532.86746900005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7007719.570382691</v>
      </c>
      <c r="H13" s="5">
        <f>G13/G5</f>
        <v>0.45427657599361709</v>
      </c>
      <c r="I13" s="1">
        <f>I14+I15</f>
        <v>185498</v>
      </c>
      <c r="J13" s="5">
        <f>I13/I5</f>
        <v>0.40378055868159329</v>
      </c>
      <c r="K13" s="3">
        <f>K14+K15</f>
        <v>5749396.9151560171</v>
      </c>
    </row>
    <row r="14" spans="1:11" x14ac:dyDescent="0.25">
      <c r="E14" s="6" t="s">
        <v>15</v>
      </c>
      <c r="F14" s="6"/>
      <c r="G14" s="2">
        <v>6985200.3055908363</v>
      </c>
      <c r="H14" s="4">
        <f>G14/G7</f>
        <v>0.47506452864516591</v>
      </c>
      <c r="I14">
        <v>184624</v>
      </c>
      <c r="J14" s="4">
        <f>I14/I7</f>
        <v>0.42430496344694923</v>
      </c>
      <c r="K14" s="2">
        <v>5737767.06187863</v>
      </c>
    </row>
    <row r="15" spans="1:11" x14ac:dyDescent="0.25">
      <c r="E15" s="6" t="s">
        <v>16</v>
      </c>
      <c r="F15" s="6"/>
      <c r="G15" s="2">
        <v>22519.264791854999</v>
      </c>
      <c r="H15" s="4">
        <f>G15/G8</f>
        <v>3.1171952102338502E-2</v>
      </c>
      <c r="I15">
        <v>874</v>
      </c>
      <c r="J15" s="4">
        <f>I15/I8</f>
        <v>3.5993740219092331E-2</v>
      </c>
      <c r="K15" s="2">
        <v>11629.853277386999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6273226.6739407098</v>
      </c>
      <c r="H18" s="4">
        <f>G18/G5</f>
        <v>0.40666295294033672</v>
      </c>
      <c r="I18">
        <v>176235</v>
      </c>
      <c r="J18" s="4">
        <f>I18/I5</f>
        <v>0.38361743393055769</v>
      </c>
      <c r="K18" s="2">
        <v>3146418.5506307888</v>
      </c>
    </row>
    <row r="19" spans="2:11" x14ac:dyDescent="0.25">
      <c r="E19" s="6" t="s">
        <v>20</v>
      </c>
      <c r="F19" s="6"/>
      <c r="G19" s="2">
        <v>2384825.332270077</v>
      </c>
      <c r="H19" s="4">
        <f>G19/G5</f>
        <v>0.15459669517388067</v>
      </c>
      <c r="I19">
        <v>53998</v>
      </c>
      <c r="J19" s="4">
        <f>I19/I5</f>
        <v>0.11753950235414222</v>
      </c>
      <c r="K19" s="2">
        <v>5504478.5371567439</v>
      </c>
    </row>
    <row r="20" spans="2:11" x14ac:dyDescent="0.25">
      <c r="E20" s="6" t="s">
        <v>21</v>
      </c>
      <c r="F20" s="6"/>
      <c r="G20" s="2">
        <v>6768056.0977675999</v>
      </c>
      <c r="H20" s="4">
        <f>1-H18-H19</f>
        <v>0.43874035188578264</v>
      </c>
      <c r="I20">
        <v>229133</v>
      </c>
      <c r="J20" s="4">
        <f>1-J18-J19</f>
        <v>0.49884306371530007</v>
      </c>
      <c r="K20" s="2">
        <v>11885157.979977464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422214.013552505</v>
      </c>
      <c r="H22" s="4">
        <f>G22/G20</f>
        <v>6.2383350175210517E-2</v>
      </c>
      <c r="I22">
        <v>30641</v>
      </c>
      <c r="J22" s="4">
        <f>I22/I20</f>
        <v>0.13372582735791003</v>
      </c>
      <c r="K22" s="2">
        <v>5803636.691009949</v>
      </c>
    </row>
    <row r="23" spans="2:11" x14ac:dyDescent="0.25">
      <c r="F23" t="s">
        <v>24</v>
      </c>
      <c r="G23" s="2">
        <f>G20-G22</f>
        <v>6345842.0842150953</v>
      </c>
      <c r="H23" s="4">
        <f>1-H22</f>
        <v>0.93761664982478954</v>
      </c>
      <c r="I23">
        <f>I20-I22</f>
        <v>198492</v>
      </c>
      <c r="J23" s="4">
        <f>1-J22</f>
        <v>0.86627417264208995</v>
      </c>
      <c r="K23" s="2">
        <f>K20-K22</f>
        <v>6081521.2889675153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7986886.3560619634</v>
      </c>
      <c r="H26" s="4">
        <f>G26/G5</f>
        <v>0.51775122423796238</v>
      </c>
      <c r="I26">
        <v>233651</v>
      </c>
      <c r="J26" s="4">
        <f>I26/I5</f>
        <v>0.50859702701114273</v>
      </c>
      <c r="K26" s="2">
        <v>3402741.6828028611</v>
      </c>
    </row>
    <row r="27" spans="2:11" x14ac:dyDescent="0.25">
      <c r="E27" s="6" t="s">
        <v>27</v>
      </c>
      <c r="F27" s="6"/>
      <c r="G27" s="2">
        <v>7403738.8784552887</v>
      </c>
      <c r="H27" s="4">
        <f>G27/G5</f>
        <v>0.47994859290178754</v>
      </c>
      <c r="I27">
        <v>224541</v>
      </c>
      <c r="J27" s="4">
        <f>I27/I5</f>
        <v>0.48876694318495961</v>
      </c>
      <c r="K27" s="2">
        <v>17143800.667636406</v>
      </c>
    </row>
    <row r="28" spans="2:11" x14ac:dyDescent="0.25">
      <c r="E28" s="6" t="s">
        <v>28</v>
      </c>
      <c r="F28" s="6"/>
      <c r="G28" s="2">
        <v>32656.853234391001</v>
      </c>
      <c r="H28" s="4">
        <f>G28/G5</f>
        <v>2.1169858926354088E-3</v>
      </c>
      <c r="I28">
        <v>1117</v>
      </c>
      <c r="J28" s="4">
        <f>I28/I5</f>
        <v>2.4314164252301354E-3</v>
      </c>
      <c r="K28" s="2">
        <v>118.117836349</v>
      </c>
    </row>
    <row r="29" spans="2:11" x14ac:dyDescent="0.25">
      <c r="E29" s="6" t="s">
        <v>29</v>
      </c>
      <c r="F29" s="6"/>
      <c r="G29" s="2">
        <v>2826.0162267440001</v>
      </c>
      <c r="H29" s="4">
        <f>G29/G5</f>
        <v>1.8319696761460991E-4</v>
      </c>
      <c r="I29">
        <v>85</v>
      </c>
      <c r="J29" s="4">
        <f>I29/I5</f>
        <v>1.8502273602915087E-4</v>
      </c>
      <c r="K29" s="2">
        <v>1054.182433514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16278947.215122247</v>
      </c>
    </row>
    <row r="3" spans="1:2" x14ac:dyDescent="0.25">
      <c r="A3" t="s">
        <v>32</v>
      </c>
      <c r="B3">
        <f>'NEWT - EU'!$G$8</f>
        <v>522986.14405136369</v>
      </c>
    </row>
    <row r="4" spans="1:2" x14ac:dyDescent="0.25">
      <c r="A4" t="s">
        <v>33</v>
      </c>
      <c r="B4">
        <f>'NEWT - EU'!$G$9</f>
        <v>588094.25713494897</v>
      </c>
    </row>
    <row r="5" spans="1:2" x14ac:dyDescent="0.25">
      <c r="A5" t="s">
        <v>34</v>
      </c>
      <c r="B5">
        <f>'NEWT - EU'!$G$10</f>
        <v>599.36031329499997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462318</v>
      </c>
    </row>
    <row r="16" spans="1:2" x14ac:dyDescent="0.25">
      <c r="A16" t="s">
        <v>32</v>
      </c>
      <c r="B16">
        <f>'NEWT - EU'!$I$8</f>
        <v>20312</v>
      </c>
    </row>
    <row r="17" spans="1:2" x14ac:dyDescent="0.25">
      <c r="A17" t="s">
        <v>33</v>
      </c>
      <c r="B17">
        <f>'NEWT - EU'!$I$9</f>
        <v>1037347</v>
      </c>
    </row>
    <row r="18" spans="1:2" x14ac:dyDescent="0.25">
      <c r="A18" t="s">
        <v>34</v>
      </c>
      <c r="B18">
        <f>'NEWT - EU'!$I$10</f>
        <v>4279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7982776.878260375</v>
      </c>
    </row>
    <row r="28" spans="1:2" x14ac:dyDescent="0.25">
      <c r="A28" t="s">
        <v>37</v>
      </c>
      <c r="B28">
        <f>'NEWT - EU'!$G$19</f>
        <v>2528474.757075028</v>
      </c>
    </row>
    <row r="29" spans="1:2" x14ac:dyDescent="0.25">
      <c r="A29" t="s">
        <v>38</v>
      </c>
      <c r="B29">
        <f>'NEWT - EU'!$G$22</f>
        <v>162717.04782355399</v>
      </c>
    </row>
    <row r="30" spans="1:2" x14ac:dyDescent="0.25">
      <c r="A30" t="s">
        <v>39</v>
      </c>
      <c r="B30">
        <f>'NEWT - EU'!$G$23</f>
        <v>6127964.6760146562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8268452.8618608909</v>
      </c>
    </row>
    <row r="41" spans="1:2" x14ac:dyDescent="0.25">
      <c r="A41" t="s">
        <v>42</v>
      </c>
      <c r="B41">
        <f>'NEWT - EU'!$G$27</f>
        <v>8523267.0467768237</v>
      </c>
    </row>
    <row r="42" spans="1:2" x14ac:dyDescent="0.25">
      <c r="A42" t="s">
        <v>43</v>
      </c>
      <c r="B42">
        <f>'NEWT - EU'!$G$28</f>
        <v>9833.1022478729992</v>
      </c>
    </row>
    <row r="43" spans="1:2" x14ac:dyDescent="0.25">
      <c r="A43" t="s">
        <v>44</v>
      </c>
      <c r="B43">
        <f>'NEWT - EU'!$G$29</f>
        <v>380.34828802499999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2026-02-25T11:32:54Z</dcterms:created>
  <dcterms:modified xsi:type="dcterms:W3CDTF">2026-02-25T11:32:54Z</dcterms:modified>
</cp:coreProperties>
</file>