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9EEFAF88-66CA-41A8-8B80-AC379D0D125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H20" i="5"/>
  <c r="J19" i="5"/>
  <c r="J20" i="5" s="1"/>
  <c r="H19" i="5"/>
  <c r="J18" i="5"/>
  <c r="H18" i="5"/>
  <c r="J14" i="5"/>
  <c r="H14" i="5"/>
  <c r="K13" i="5"/>
  <c r="I13" i="5"/>
  <c r="J13" i="5" s="1"/>
  <c r="H13" i="5"/>
  <c r="G13" i="5"/>
  <c r="J10" i="5"/>
  <c r="H10" i="5"/>
  <c r="H9" i="5"/>
  <c r="K8" i="5"/>
  <c r="J8" i="5"/>
  <c r="I8" i="5"/>
  <c r="J15" i="5" s="1"/>
  <c r="G8" i="5"/>
  <c r="H15" i="5" s="1"/>
  <c r="J7" i="5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K23" i="2"/>
  <c r="I23" i="2"/>
  <c r="G23" i="2"/>
  <c r="B30" i="3" s="1"/>
  <c r="J22" i="2"/>
  <c r="J23" i="2" s="1"/>
  <c r="H22" i="2"/>
  <c r="H23" i="2" s="1"/>
  <c r="H20" i="2"/>
  <c r="J19" i="2"/>
  <c r="H19" i="2"/>
  <c r="J18" i="2"/>
  <c r="J20" i="2" s="1"/>
  <c r="H18" i="2"/>
  <c r="J15" i="2"/>
  <c r="H15" i="2"/>
  <c r="J14" i="2"/>
  <c r="H14" i="2"/>
  <c r="K13" i="2"/>
  <c r="I13" i="2"/>
  <c r="J13" i="2" s="1"/>
  <c r="G13" i="2"/>
  <c r="H13" i="2" s="1"/>
  <c r="J10" i="2"/>
  <c r="J9" i="2" s="1"/>
  <c r="H10" i="2"/>
  <c r="K8" i="2"/>
  <c r="I8" i="2"/>
  <c r="B16" i="3" s="1"/>
  <c r="H8" i="2"/>
  <c r="G8" i="2"/>
  <c r="B3" i="3" s="1"/>
  <c r="J7" i="2"/>
  <c r="J8" i="2" s="1"/>
  <c r="H7" i="2"/>
  <c r="J5" i="2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<sst xmlns="http://schemas.openxmlformats.org/spreadsheetml/2006/main" count="82" uniqueCount="45">
  <si>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23 January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</si>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</sst>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14297179.392870344</c:v>
                </c:pt>
                <c:pt idx="1">
                  <c:v>314392.78630798869</c:v>
                </c:pt>
                <c:pt idx="2">
                  <c:v>499041.13008949498</c:v>
                </c:pt>
                <c:pt idx="3">
                  <c:v>408.49869629900002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E8B-47C4-BE85-FD8E698E25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431806</c:v>
                </c:pt>
                <c:pt idx="1">
                  <c:v>11790</c:v>
                </c:pt>
                <c:pt idx="2">
                  <c:v>922544</c:v>
                </c:pt>
                <c:pt idx="3">
                  <c:v>2195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6F1-4843-B78F-5B938A1E3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6563114.1606053067</c:v>
                </c:pt>
                <c:pt idx="1">
                  <c:v>2434196.9626321322</c:v>
                </c:pt>
                <c:pt idx="2">
                  <c:v>131784.61143124901</c:v>
                </c:pt>
                <c:pt idx="3">
                  <c:v>5482476.4445096422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5D2-40DF-9ECC-5BAAE8F09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6488751.2650063708</c:v>
                </c:pt>
                <c:pt idx="1">
                  <c:v>8115468.8522194633</c:v>
                </c:pt>
                <c:pt idx="2">
                  <c:v>7290.3733133489995</c:v>
                </c:pt>
                <c:pt idx="3">
                  <c:v>61.688639148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E5-47B7-ACFB-C2B89874A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15111021.807964124</v>
      </c>
      <c r="H4" s="5"/>
      <c r="I4" s="1">
        <v>1368335</v>
      </c>
      <c r="J4" s="5"/>
      <c r="K4" s="3">
        <v>1062923.7568524349</v>
      </c>
    </row>
    <row r="5" spans="1:11" x14ac:dyDescent="0.35">
      <c r="E5" s="6" t="s">
        <v>7</v>
      </c>
      <c r="F5" s="6"/>
      <c r="G5" s="2">
        <v>14611572.179178333</v>
      </c>
      <c r="H5" s="4">
        <f>G5/G4</f>
        <v>0.96694799100067741</v>
      </c>
      <c r="I5">
        <v>443596</v>
      </c>
      <c r="J5" s="4">
        <f>I5/I4</f>
        <v>0.3241866940478757</v>
      </c>
      <c r="K5" s="2">
        <v>905030.70117039303</v>
      </c>
    </row>
    <row r="6" spans="1:11" x14ac:dyDescent="0.35">
      <c r="F6" t="s">
        <v>8</v>
      </c>
    </row>
    <row r="7" spans="1:11" x14ac:dyDescent="0.35">
      <c r="F7" t="s">
        <v>9</v>
      </c>
      <c r="G7" s="2">
        <v>14297179.392870344</v>
      </c>
      <c r="H7" s="4">
        <f>G7/G5</f>
        <v>0.97848330197102251</v>
      </c>
      <c r="I7">
        <v>431806</v>
      </c>
      <c r="J7" s="4">
        <f>I7/I5</f>
        <v>0.97342176214393272</v>
      </c>
      <c r="K7" s="2">
        <v>751171.89917387802</v>
      </c>
    </row>
    <row r="8" spans="1:11" x14ac:dyDescent="0.35">
      <c r="F8" t="s">
        <v>10</v>
      </c>
      <c r="G8" s="2">
        <f>G5-G7</f>
        <v>314392.78630798869</v>
      </c>
      <c r="H8" s="4">
        <f>1-H7</f>
        <v>2.1516698028977488E-2</v>
      </c>
      <c r="I8">
        <f>I5-I7</f>
        <v>11790</v>
      </c>
      <c r="J8" s="4">
        <f>1-J7</f>
        <v>2.6578237856067277E-2</v>
      </c>
      <c r="K8" s="2">
        <f>K5-K7</f>
        <v>153858.80199651502</v>
      </c>
    </row>
    <row r="9" spans="1:11" x14ac:dyDescent="0.35">
      <c r="E9" s="6" t="s">
        <v>11</v>
      </c>
      <c r="F9" s="6"/>
      <c r="G9" s="2">
        <v>499041.13008949498</v>
      </c>
      <c r="H9" s="4">
        <f>1-H5-H10</f>
        <v>3.3024975837601937E-2</v>
      </c>
      <c r="I9">
        <v>922544</v>
      </c>
      <c r="J9" s="4">
        <f>1-J5-J10</f>
        <v>0.6742091666149006</v>
      </c>
      <c r="K9" s="2">
        <v>151380.10112521399</v>
      </c>
    </row>
    <row r="10" spans="1:11" x14ac:dyDescent="0.35">
      <c r="E10" s="6" t="s">
        <v>12</v>
      </c>
      <c r="F10" s="6"/>
      <c r="G10" s="2">
        <v>408.49869629900002</v>
      </c>
      <c r="H10" s="4">
        <f>G10/G4</f>
        <v>2.7033161720652444E-5</v>
      </c>
      <c r="I10">
        <v>2195</v>
      </c>
      <c r="J10" s="4">
        <f>I10/I4</f>
        <v>1.6041393372237061E-3</v>
      </c>
      <c r="K10" s="2">
        <v>6512.954556828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7662614.9308294533</v>
      </c>
      <c r="H13" s="5">
        <f>G13/G5</f>
        <v>0.52442097516027553</v>
      </c>
      <c r="I13" s="1">
        <f>I14+I15</f>
        <v>259377</v>
      </c>
      <c r="J13" s="5">
        <f>I13/I5</f>
        <v>0.58471446992308318</v>
      </c>
      <c r="K13" s="3">
        <f>K14+K15</f>
        <v>75885.238310601999</v>
      </c>
    </row>
    <row r="14" spans="1:11" x14ac:dyDescent="0.35">
      <c r="E14" s="6" t="s">
        <v>15</v>
      </c>
      <c r="F14" s="6"/>
      <c r="G14" s="2">
        <v>7649260.5946282083</v>
      </c>
      <c r="H14" s="4">
        <f>G14/G7</f>
        <v>0.53501885822616935</v>
      </c>
      <c r="I14">
        <v>258879</v>
      </c>
      <c r="J14" s="4">
        <f>I14/I7</f>
        <v>0.59952617610686276</v>
      </c>
      <c r="K14" s="2">
        <v>75885.238310601999</v>
      </c>
    </row>
    <row r="15" spans="1:11" x14ac:dyDescent="0.35">
      <c r="E15" s="6" t="s">
        <v>16</v>
      </c>
      <c r="F15" s="6"/>
      <c r="G15" s="2">
        <v>13354.336201245</v>
      </c>
      <c r="H15" s="4">
        <f>G15/G8</f>
        <v>4.2476598646136517E-2</v>
      </c>
      <c r="I15">
        <v>498</v>
      </c>
      <c r="J15" s="4">
        <f>I15/I8</f>
        <v>4.2239185750636135E-2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6563114.1606053067</v>
      </c>
      <c r="H18" s="4">
        <f>G18/G5</f>
        <v>0.44917234641990295</v>
      </c>
      <c r="I18">
        <v>235562</v>
      </c>
      <c r="J18" s="4">
        <f>I18/I5</f>
        <v>0.53102823289659962</v>
      </c>
      <c r="K18" s="2">
        <v>129565.257429099</v>
      </c>
    </row>
    <row r="19" spans="2:11" x14ac:dyDescent="0.35">
      <c r="E19" s="6" t="s">
        <v>20</v>
      </c>
      <c r="F19" s="6"/>
      <c r="G19" s="2">
        <v>2434196.9626321322</v>
      </c>
      <c r="H19" s="4">
        <f>G19/G5</f>
        <v>0.16659377463165068</v>
      </c>
      <c r="I19">
        <v>43830</v>
      </c>
      <c r="J19" s="4">
        <f>I19/I5</f>
        <v>9.8806120884769019E-2</v>
      </c>
      <c r="K19" s="2">
        <v>105768.143167288</v>
      </c>
    </row>
    <row r="20" spans="2:11" x14ac:dyDescent="0.35">
      <c r="E20" s="6" t="s">
        <v>21</v>
      </c>
      <c r="F20" s="6"/>
      <c r="G20" s="2">
        <v>5614261.0559408916</v>
      </c>
      <c r="H20" s="4">
        <f>1-H18-H19</f>
        <v>0.38423387894844641</v>
      </c>
      <c r="I20">
        <v>164204</v>
      </c>
      <c r="J20" s="4">
        <f>1-J18-J19</f>
        <v>0.37016564621863135</v>
      </c>
      <c r="K20" s="2">
        <v>669697.30057400605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131784.61143124901</v>
      </c>
      <c r="H22" s="4">
        <f>G22/G20</f>
        <v>2.3473189101493121E-2</v>
      </c>
      <c r="I22">
        <v>9142</v>
      </c>
      <c r="J22" s="4">
        <f>I22/I20</f>
        <v>5.5674648607829287E-2</v>
      </c>
      <c r="K22" s="2">
        <v>49521.414227503003</v>
      </c>
    </row>
    <row r="23" spans="2:11" x14ac:dyDescent="0.35">
      <c r="F23" t="s">
        <v>24</v>
      </c>
      <c r="G23" s="2">
        <f>G20-G22</f>
        <v>5482476.4445096422</v>
      </c>
      <c r="H23" s="4">
        <f>1-H22</f>
        <v>0.9765268108985069</v>
      </c>
      <c r="I23">
        <f>I20-I22</f>
        <v>155062</v>
      </c>
      <c r="J23" s="4">
        <f>1-J22</f>
        <v>0.94432535139217066</v>
      </c>
      <c r="K23" s="2">
        <f>K20-K22</f>
        <v>620175.88634650304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6488751.2650063708</v>
      </c>
      <c r="H26" s="4">
        <f>G26/G5</f>
        <v>0.44408303127386389</v>
      </c>
      <c r="I26">
        <v>215606</v>
      </c>
      <c r="J26" s="4">
        <f>I26/I5</f>
        <v>0.48604135294276773</v>
      </c>
      <c r="K26" s="2">
        <v>226068.67829115101</v>
      </c>
    </row>
    <row r="27" spans="2:11" x14ac:dyDescent="0.35">
      <c r="E27" s="6" t="s">
        <v>27</v>
      </c>
      <c r="F27" s="6"/>
      <c r="G27" s="2">
        <v>8115468.8522194633</v>
      </c>
      <c r="H27" s="4">
        <f>G27/G5</f>
        <v>0.55541380165675158</v>
      </c>
      <c r="I27">
        <v>227367</v>
      </c>
      <c r="J27" s="4">
        <f>I27/I5</f>
        <v>0.51255421599834083</v>
      </c>
      <c r="K27" s="2">
        <v>678962.02287924197</v>
      </c>
    </row>
    <row r="28" spans="2:11" x14ac:dyDescent="0.35">
      <c r="E28" s="6" t="s">
        <v>28</v>
      </c>
      <c r="F28" s="6"/>
      <c r="G28" s="2">
        <v>7290.3733133489995</v>
      </c>
      <c r="H28" s="4">
        <f>G28/G5</f>
        <v>4.9894516647139926E-4</v>
      </c>
      <c r="I28">
        <v>619</v>
      </c>
      <c r="J28" s="4">
        <f>I28/I5</f>
        <v>1.3954138450301627E-3</v>
      </c>
      <c r="K28" s="2">
        <v>0</v>
      </c>
    </row>
    <row r="29" spans="2:11" x14ac:dyDescent="0.35">
      <c r="E29" s="6" t="s">
        <v>29</v>
      </c>
      <c r="F29" s="6"/>
      <c r="G29" s="2">
        <v>61.688639148</v>
      </c>
      <c r="H29" s="4">
        <f>G29/G5</f>
        <v>4.2219029130833066E-6</v>
      </c>
      <c r="I29">
        <v>4</v>
      </c>
      <c r="J29" s="4">
        <f>I29/I5</f>
        <v>9.0172138612611471E-6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14787891.564215366</v>
      </c>
      <c r="H4" s="5"/>
      <c r="I4" s="1">
        <v>2253659</v>
      </c>
      <c r="J4" s="5"/>
      <c r="K4" s="3">
        <v>230935306.86539105</v>
      </c>
    </row>
    <row r="5" spans="1:11" x14ac:dyDescent="0.35">
      <c r="E5" s="6" t="s">
        <v>7</v>
      </c>
      <c r="F5" s="6"/>
      <c r="G5" s="2">
        <v>12470981.6450998</v>
      </c>
      <c r="H5" s="4">
        <f>G5/G4</f>
        <v>0.8433238498500919</v>
      </c>
      <c r="I5">
        <v>383264</v>
      </c>
      <c r="J5" s="4">
        <f>I5/I4</f>
        <v>0.17006299533336677</v>
      </c>
      <c r="K5" s="2">
        <v>37195787.824997142</v>
      </c>
    </row>
    <row r="6" spans="1:11" x14ac:dyDescent="0.35">
      <c r="F6" t="s">
        <v>8</v>
      </c>
    </row>
    <row r="7" spans="1:11" x14ac:dyDescent="0.35">
      <c r="F7" t="s">
        <v>9</v>
      </c>
      <c r="G7" s="2">
        <v>11928883.371547587</v>
      </c>
      <c r="H7" s="4">
        <f>G7/G5</f>
        <v>0.95653122673264313</v>
      </c>
      <c r="I7">
        <v>367345</v>
      </c>
      <c r="J7" s="4">
        <f>I7/I5</f>
        <v>0.958464661434416</v>
      </c>
      <c r="K7" s="2">
        <v>36897503.159427613</v>
      </c>
    </row>
    <row r="8" spans="1:11" x14ac:dyDescent="0.35">
      <c r="F8" t="s">
        <v>10</v>
      </c>
      <c r="G8" s="2">
        <f>G5-G7</f>
        <v>542098.27355221286</v>
      </c>
      <c r="H8" s="4">
        <f>1-H7</f>
        <v>4.3468773267356875E-2</v>
      </c>
      <c r="I8">
        <f>I5-I7</f>
        <v>15919</v>
      </c>
      <c r="J8" s="4">
        <f>1-J7</f>
        <v>4.1535338565584001E-2</v>
      </c>
      <c r="K8" s="2">
        <f>K5-K7</f>
        <v>298284.66556952894</v>
      </c>
    </row>
    <row r="9" spans="1:11" x14ac:dyDescent="0.35">
      <c r="E9" s="6" t="s">
        <v>11</v>
      </c>
      <c r="F9" s="6"/>
      <c r="G9" s="2">
        <v>2228278.969809419</v>
      </c>
      <c r="H9" s="4">
        <f>1-H5-H10</f>
        <v>0.15068266900208696</v>
      </c>
      <c r="I9">
        <v>1605768</v>
      </c>
      <c r="J9" s="4">
        <f>1-J5-J10</f>
        <v>0.71251595738308238</v>
      </c>
      <c r="K9" s="2">
        <v>191735715.61933184</v>
      </c>
    </row>
    <row r="10" spans="1:11" x14ac:dyDescent="0.35">
      <c r="E10" s="6" t="s">
        <v>12</v>
      </c>
      <c r="F10" s="6"/>
      <c r="G10" s="2">
        <v>88630.949306148003</v>
      </c>
      <c r="H10" s="4">
        <f>G10/G4</f>
        <v>5.9934811478211357E-3</v>
      </c>
      <c r="I10">
        <v>264627</v>
      </c>
      <c r="J10" s="4">
        <f>I10/I4</f>
        <v>0.11742104728355088</v>
      </c>
      <c r="K10" s="2">
        <v>2003803.421062063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5452027.9085075473</v>
      </c>
      <c r="H13" s="5">
        <f>G13/G5</f>
        <v>0.4371771255593021</v>
      </c>
      <c r="I13" s="1">
        <f>I14+I15</f>
        <v>161417</v>
      </c>
      <c r="J13" s="5">
        <f>I13/I5</f>
        <v>0.42116400183685399</v>
      </c>
      <c r="K13" s="3">
        <f>K14+K15</f>
        <v>10599716.378648262</v>
      </c>
    </row>
    <row r="14" spans="1:11" x14ac:dyDescent="0.35">
      <c r="E14" s="6" t="s">
        <v>15</v>
      </c>
      <c r="F14" s="6"/>
      <c r="G14" s="2">
        <v>5442742.3163395366</v>
      </c>
      <c r="H14" s="4">
        <f>G14/G7</f>
        <v>0.45626586720777246</v>
      </c>
      <c r="I14">
        <v>160956</v>
      </c>
      <c r="J14" s="4">
        <f>I14/I7</f>
        <v>0.4381603125127605</v>
      </c>
      <c r="K14" s="2">
        <v>10599472.982145872</v>
      </c>
    </row>
    <row r="15" spans="1:11" x14ac:dyDescent="0.35">
      <c r="E15" s="6" t="s">
        <v>16</v>
      </c>
      <c r="F15" s="6"/>
      <c r="G15" s="2">
        <v>9285.5921680110005</v>
      </c>
      <c r="H15" s="4">
        <f>G15/G8</f>
        <v>1.7128983103312997E-2</v>
      </c>
      <c r="I15">
        <v>461</v>
      </c>
      <c r="J15" s="4">
        <f>I15/I8</f>
        <v>2.8959105471449212E-2</v>
      </c>
      <c r="K15" s="2">
        <v>243.39650239100001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4705239.607286647</v>
      </c>
      <c r="H18" s="4">
        <f>G18/G5</f>
        <v>0.3772950471092601</v>
      </c>
      <c r="I18">
        <v>150779</v>
      </c>
      <c r="J18" s="4">
        <f>I18/I5</f>
        <v>0.39340767721466141</v>
      </c>
      <c r="K18" s="2">
        <v>7567379.4820751119</v>
      </c>
    </row>
    <row r="19" spans="2:11" x14ac:dyDescent="0.35">
      <c r="E19" s="6" t="s">
        <v>20</v>
      </c>
      <c r="F19" s="6"/>
      <c r="G19" s="2">
        <v>2255173.222479674</v>
      </c>
      <c r="H19" s="4">
        <f>G19/G5</f>
        <v>0.18083365741828311</v>
      </c>
      <c r="I19">
        <v>51766</v>
      </c>
      <c r="J19" s="4">
        <f>I19/I5</f>
        <v>0.13506616848960507</v>
      </c>
      <c r="K19" s="2">
        <v>8398162.8796199001</v>
      </c>
    </row>
    <row r="20" spans="2:11" x14ac:dyDescent="0.35">
      <c r="E20" s="6" t="s">
        <v>21</v>
      </c>
      <c r="F20" s="6"/>
      <c r="G20" s="2">
        <v>5510568.8153334782</v>
      </c>
      <c r="H20" s="4">
        <f>1-H18-H19</f>
        <v>0.44187129547245679</v>
      </c>
      <c r="I20">
        <v>180681</v>
      </c>
      <c r="J20" s="4">
        <f>1-J18-J19</f>
        <v>0.47152615429573352</v>
      </c>
      <c r="K20" s="2">
        <v>21230239.281774372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181880.062140366</v>
      </c>
      <c r="H22" s="4">
        <f>G22/G20</f>
        <v>3.300567840370202E-2</v>
      </c>
      <c r="I22">
        <v>9776</v>
      </c>
      <c r="J22" s="4">
        <f>I22/I20</f>
        <v>5.4106408532164425E-2</v>
      </c>
      <c r="K22" s="2">
        <v>9667276.4946744647</v>
      </c>
    </row>
    <row r="23" spans="2:11" x14ac:dyDescent="0.35">
      <c r="F23" t="s">
        <v>24</v>
      </c>
      <c r="G23" s="2">
        <f>G20-G22</f>
        <v>5328688.7531931121</v>
      </c>
      <c r="H23" s="4">
        <f>1-H22</f>
        <v>0.96699432159629795</v>
      </c>
      <c r="I23">
        <f>I20-I22</f>
        <v>170905</v>
      </c>
      <c r="J23" s="4">
        <f>1-J22</f>
        <v>0.94589359146783558</v>
      </c>
      <c r="K23" s="2">
        <f>K20-K22</f>
        <v>11562962.787099907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5750698.2376210513</v>
      </c>
      <c r="H26" s="4">
        <f>G26/G5</f>
        <v>0.46112634925420348</v>
      </c>
      <c r="I26">
        <v>172108</v>
      </c>
      <c r="J26" s="4">
        <f>I26/I5</f>
        <v>0.44905861234031896</v>
      </c>
      <c r="K26" s="2">
        <v>22185924.339665215</v>
      </c>
    </row>
    <row r="27" spans="2:11" x14ac:dyDescent="0.35">
      <c r="E27" s="6" t="s">
        <v>27</v>
      </c>
      <c r="F27" s="6"/>
      <c r="G27" s="2">
        <v>6686837.0209114822</v>
      </c>
      <c r="H27" s="4">
        <f>G27/G5</f>
        <v>0.53619171378853958</v>
      </c>
      <c r="I27">
        <v>210025</v>
      </c>
      <c r="J27" s="4">
        <f>I27/I5</f>
        <v>0.54799041913667867</v>
      </c>
      <c r="K27" s="2">
        <v>15008724.958522707</v>
      </c>
    </row>
    <row r="28" spans="2:11" x14ac:dyDescent="0.35">
      <c r="E28" s="6" t="s">
        <v>28</v>
      </c>
      <c r="F28" s="6"/>
      <c r="G28" s="2">
        <v>31091.548648366999</v>
      </c>
      <c r="H28" s="4">
        <f>G28/G5</f>
        <v>2.4931115715805534E-3</v>
      </c>
      <c r="I28">
        <v>1040</v>
      </c>
      <c r="J28" s="4">
        <f>I28/I5</f>
        <v>2.7135342740252149E-3</v>
      </c>
      <c r="K28" s="2">
        <v>86.658950110999996</v>
      </c>
    </row>
    <row r="29" spans="2:11" x14ac:dyDescent="0.35">
      <c r="E29" s="6" t="s">
        <v>29</v>
      </c>
      <c r="F29" s="6"/>
      <c r="G29" s="2">
        <v>2354.8379188990002</v>
      </c>
      <c r="H29" s="4">
        <f>G29/G5</f>
        <v>1.8882538567637796E-4</v>
      </c>
      <c r="I29">
        <v>81</v>
      </c>
      <c r="J29" s="4">
        <f>I29/I5</f>
        <v>2.1134257326542539E-4</v>
      </c>
      <c r="K29" s="2">
        <v>1051.8678591089999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14297179.392870344</v>
      </c>
    </row>
    <row r="3" spans="1:2" x14ac:dyDescent="0.35">
      <c r="A3" t="s">
        <v>32</v>
      </c>
      <c r="B3">
        <f>'NEWT - EU'!$G$8</f>
        <v>314392.78630798869</v>
      </c>
    </row>
    <row r="4" spans="1:2" x14ac:dyDescent="0.35">
      <c r="A4" t="s">
        <v>33</v>
      </c>
      <c r="B4">
        <f>'NEWT - EU'!$G$9</f>
        <v>499041.13008949498</v>
      </c>
    </row>
    <row r="5" spans="1:2" x14ac:dyDescent="0.35">
      <c r="A5" t="s">
        <v>34</v>
      </c>
      <c r="B5">
        <f>'NEWT - EU'!$G$10</f>
        <v>408.49869629900002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431806</v>
      </c>
    </row>
    <row r="16" spans="1:2" x14ac:dyDescent="0.35">
      <c r="A16" t="s">
        <v>32</v>
      </c>
      <c r="B16">
        <f>'NEWT - EU'!$I$8</f>
        <v>11790</v>
      </c>
    </row>
    <row r="17" spans="1:2" x14ac:dyDescent="0.35">
      <c r="A17" t="s">
        <v>33</v>
      </c>
      <c r="B17">
        <f>'NEWT - EU'!$I$9</f>
        <v>922544</v>
      </c>
    </row>
    <row r="18" spans="1:2" x14ac:dyDescent="0.35">
      <c r="A18" t="s">
        <v>34</v>
      </c>
      <c r="B18">
        <f>'NEWT - EU'!$I$10</f>
        <v>2195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6563114.1606053067</v>
      </c>
    </row>
    <row r="28" spans="1:2" x14ac:dyDescent="0.35">
      <c r="A28" t="s">
        <v>37</v>
      </c>
      <c r="B28">
        <f>'NEWT - EU'!$G$19</f>
        <v>2434196.9626321322</v>
      </c>
    </row>
    <row r="29" spans="1:2" x14ac:dyDescent="0.35">
      <c r="A29" t="s">
        <v>38</v>
      </c>
      <c r="B29">
        <f>'NEWT - EU'!$G$22</f>
        <v>131784.61143124901</v>
      </c>
    </row>
    <row r="30" spans="1:2" x14ac:dyDescent="0.35">
      <c r="A30" t="s">
        <v>39</v>
      </c>
      <c r="B30">
        <f>'NEWT - EU'!$G$23</f>
        <v>5482476.4445096422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6488751.2650063708</v>
      </c>
    </row>
    <row r="41" spans="1:2" x14ac:dyDescent="0.35">
      <c r="A41" t="s">
        <v>42</v>
      </c>
      <c r="B41">
        <f>'NEWT - EU'!$G$27</f>
        <v>8115468.8522194633</v>
      </c>
    </row>
    <row r="42" spans="1:2" x14ac:dyDescent="0.35">
      <c r="A42" t="s">
        <v>43</v>
      </c>
      <c r="B42">
        <f>'NEWT - EU'!$G$28</f>
        <v>7290.3733133489995</v>
      </c>
    </row>
    <row r="43" spans="1:2" x14ac:dyDescent="0.35">
      <c r="A43" t="s">
        <v>44</v>
      </c>
      <c r="B43">
        <f>'NEWT - EU'!$G$29</f>
        <v>61.688639148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2026-01-27T18:21:01Z</dcterms:created>
  <dcterms:modified xsi:type="dcterms:W3CDTF">2026-01-27T18:21:01Z</dcterms:modified>
</cp:coreProperties>
</file>