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BEF00B96-AB78-4F3E-A072-A30C98367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J19" i="5"/>
  <c r="H19" i="5"/>
  <c r="J18" i="5"/>
  <c r="H18" i="5"/>
  <c r="H20" i="5" s="1"/>
  <c r="J15" i="5"/>
  <c r="J14" i="5"/>
  <c r="H14" i="5"/>
  <c r="K13" i="5"/>
  <c r="J13" i="5"/>
  <c r="I13" i="5"/>
  <c r="G13" i="5"/>
  <c r="H13" i="5" s="1"/>
  <c r="J10" i="5"/>
  <c r="H10" i="5"/>
  <c r="K8" i="5"/>
  <c r="I8" i="5"/>
  <c r="H8" i="5"/>
  <c r="G8" i="5"/>
  <c r="H15" i="5" s="1"/>
  <c r="J7" i="5"/>
  <c r="J8" i="5" s="1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H19" i="2"/>
  <c r="H20" i="2" s="1"/>
  <c r="J18" i="2"/>
  <c r="J20" i="2" s="1"/>
  <c r="H18" i="2"/>
  <c r="J14" i="2"/>
  <c r="H14" i="2"/>
  <c r="K13" i="2"/>
  <c r="I13" i="2"/>
  <c r="J13" i="2" s="1"/>
  <c r="H13" i="2"/>
  <c r="G13" i="2"/>
  <c r="J10" i="2"/>
  <c r="H10" i="2"/>
  <c r="K8" i="2"/>
  <c r="J8" i="2"/>
  <c r="I8" i="2"/>
  <c r="B16" i="3" s="1"/>
  <c r="G8" i="2"/>
  <c r="B3" i="3" s="1"/>
  <c r="J7" i="2"/>
  <c r="H7" i="2"/>
  <c r="H8" i="2" s="1"/>
  <c r="J5" i="2"/>
  <c r="J9" i="2" s="1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<sst xmlns="http://schemas.openxmlformats.org/spreadsheetml/2006/main" count="82" uniqueCount="45">
  <si>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25 April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</si>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</sst>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13343249.108995238</c:v>
                </c:pt>
                <c:pt idx="1">
                  <c:v>574096.31103613786</c:v>
                </c:pt>
                <c:pt idx="2">
                  <c:v>386519.04297891998</c:v>
                </c:pt>
                <c:pt idx="3">
                  <c:v>601.58418031600002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7AA-4D68-8C61-8630ED863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394066</c:v>
                </c:pt>
                <c:pt idx="1">
                  <c:v>19106</c:v>
                </c:pt>
                <c:pt idx="2">
                  <c:v>910070</c:v>
                </c:pt>
                <c:pt idx="3">
                  <c:v>2712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7FA-4E13-8926-D50881824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6251339.8687283946</c:v>
                </c:pt>
                <c:pt idx="1">
                  <c:v>1752623.6832641659</c:v>
                </c:pt>
                <c:pt idx="2">
                  <c:v>90310.684800988005</c:v>
                </c:pt>
                <c:pt idx="3">
                  <c:v>5823071.1832378274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220-4513-8D30-19F4C7399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6409654.2889986783</c:v>
                </c:pt>
                <c:pt idx="1">
                  <c:v>7501853.0306152692</c:v>
                </c:pt>
                <c:pt idx="2">
                  <c:v>5653.2486778889997</c:v>
                </c:pt>
                <c:pt idx="3">
                  <c:v>184.85173954000001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D40-474B-9FC6-7A02E3C68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14304466.047190612</v>
      </c>
      <c r="H4" s="5"/>
      <c r="I4" s="1">
        <v>1325954</v>
      </c>
      <c r="J4" s="5"/>
      <c r="K4" s="3">
        <v>948724.72484863806</v>
      </c>
    </row>
    <row r="5" spans="1:11" x14ac:dyDescent="0.25">
      <c r="E5" s="6" t="s">
        <v>7</v>
      </c>
      <c r="F5" s="6"/>
      <c r="G5" s="2">
        <v>13917345.420031376</v>
      </c>
      <c r="H5" s="4">
        <f>G5/G4</f>
        <v>0.97293707951893349</v>
      </c>
      <c r="I5">
        <v>413172</v>
      </c>
      <c r="J5" s="4">
        <f>I5/I4</f>
        <v>0.3116035699579322</v>
      </c>
      <c r="K5" s="2">
        <v>870681.24505246105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13343249.108995238</v>
      </c>
      <c r="H7" s="4">
        <f>G7/G5</f>
        <v>0.95874958235858432</v>
      </c>
      <c r="I7">
        <v>394066</v>
      </c>
      <c r="J7" s="4">
        <f>I7/I5</f>
        <v>0.95375775706001376</v>
      </c>
      <c r="K7" s="2">
        <v>727065.09047225898</v>
      </c>
    </row>
    <row r="8" spans="1:11" x14ac:dyDescent="0.25">
      <c r="F8" t="s">
        <v>10</v>
      </c>
      <c r="G8" s="2">
        <f>G5-G7</f>
        <v>574096.31103613786</v>
      </c>
      <c r="H8" s="4">
        <f>1-H7</f>
        <v>4.1250417641415682E-2</v>
      </c>
      <c r="I8">
        <f>I5-I7</f>
        <v>19106</v>
      </c>
      <c r="J8" s="4">
        <f>1-J7</f>
        <v>4.6242242939986244E-2</v>
      </c>
      <c r="K8" s="2">
        <f>K5-K7</f>
        <v>143616.15458020207</v>
      </c>
    </row>
    <row r="9" spans="1:11" x14ac:dyDescent="0.25">
      <c r="E9" s="6" t="s">
        <v>11</v>
      </c>
      <c r="F9" s="6"/>
      <c r="G9" s="2">
        <v>386519.04297891998</v>
      </c>
      <c r="H9" s="4">
        <f>1-H5-H10</f>
        <v>2.7020864791722263E-2</v>
      </c>
      <c r="I9">
        <v>910070</v>
      </c>
      <c r="J9" s="4">
        <f>1-J5-J10</f>
        <v>0.68635111021950979</v>
      </c>
      <c r="K9" s="2">
        <v>77218.732584747995</v>
      </c>
    </row>
    <row r="10" spans="1:11" x14ac:dyDescent="0.25">
      <c r="E10" s="6" t="s">
        <v>12</v>
      </c>
      <c r="F10" s="6"/>
      <c r="G10" s="2">
        <v>601.58418031600002</v>
      </c>
      <c r="H10" s="4">
        <f>G10/G4</f>
        <v>4.205568934424859E-5</v>
      </c>
      <c r="I10">
        <v>2712</v>
      </c>
      <c r="J10" s="4">
        <f>I10/I4</f>
        <v>2.045319822557947E-3</v>
      </c>
      <c r="K10" s="2">
        <v>824.747211429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7332374.9495228706</v>
      </c>
      <c r="H13" s="5">
        <f>G13/G5</f>
        <v>0.52685154591114114</v>
      </c>
      <c r="I13" s="1">
        <f>I14+I15</f>
        <v>236045</v>
      </c>
      <c r="J13" s="5">
        <f>I13/I5</f>
        <v>0.57129960403899582</v>
      </c>
      <c r="K13" s="3">
        <f>K14+K15</f>
        <v>-42565.542763899997</v>
      </c>
    </row>
    <row r="14" spans="1:11" x14ac:dyDescent="0.25">
      <c r="E14" s="6" t="s">
        <v>15</v>
      </c>
      <c r="F14" s="6"/>
      <c r="G14" s="2">
        <v>7299253.8888695939</v>
      </c>
      <c r="H14" s="4">
        <f>G14/G7</f>
        <v>0.54703721928933069</v>
      </c>
      <c r="I14">
        <v>234156</v>
      </c>
      <c r="J14" s="4">
        <f>I14/I7</f>
        <v>0.59420503164444538</v>
      </c>
      <c r="K14" s="2">
        <v>-53446.959073899998</v>
      </c>
    </row>
    <row r="15" spans="1:11" x14ac:dyDescent="0.25">
      <c r="E15" s="6" t="s">
        <v>16</v>
      </c>
      <c r="F15" s="6"/>
      <c r="G15" s="2">
        <v>33121.060653277003</v>
      </c>
      <c r="H15" s="4">
        <f>G15/G8</f>
        <v>5.7692516075394391E-2</v>
      </c>
      <c r="I15">
        <v>1889</v>
      </c>
      <c r="J15" s="4">
        <f>I15/I8</f>
        <v>9.8869465089500674E-2</v>
      </c>
      <c r="K15" s="2">
        <v>10881.416310000001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6251339.8687283946</v>
      </c>
      <c r="H18" s="4">
        <f>G18/G5</f>
        <v>0.44917616686661938</v>
      </c>
      <c r="I18">
        <v>213867</v>
      </c>
      <c r="J18" s="4">
        <f>I18/I5</f>
        <v>0.51762220092358635</v>
      </c>
      <c r="K18" s="2">
        <v>50204.527736730997</v>
      </c>
    </row>
    <row r="19" spans="2:11" x14ac:dyDescent="0.25">
      <c r="E19" s="6" t="s">
        <v>20</v>
      </c>
      <c r="F19" s="6"/>
      <c r="G19" s="2">
        <v>1752623.6832641659</v>
      </c>
      <c r="H19" s="4">
        <f>G19/G5</f>
        <v>0.12593088914367226</v>
      </c>
      <c r="I19">
        <v>30012</v>
      </c>
      <c r="J19" s="4">
        <f>I19/I5</f>
        <v>7.2638029682553507E-2</v>
      </c>
      <c r="K19" s="2">
        <v>134892.21533947301</v>
      </c>
    </row>
    <row r="20" spans="2:11" x14ac:dyDescent="0.25">
      <c r="E20" s="6" t="s">
        <v>21</v>
      </c>
      <c r="F20" s="6"/>
      <c r="G20" s="2">
        <v>5913381.8680388154</v>
      </c>
      <c r="H20" s="4">
        <f>1-H18-H19</f>
        <v>0.42489294398970834</v>
      </c>
      <c r="I20">
        <v>169293</v>
      </c>
      <c r="J20" s="4">
        <f>1-J18-J19</f>
        <v>0.40973976939386014</v>
      </c>
      <c r="K20" s="2">
        <v>685584.50197625696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90310.684800988005</v>
      </c>
      <c r="H22" s="4">
        <f>G22/G20</f>
        <v>1.5272256521958681E-2</v>
      </c>
      <c r="I22">
        <v>7704</v>
      </c>
      <c r="J22" s="4">
        <f>I22/I20</f>
        <v>4.5506902234587372E-2</v>
      </c>
      <c r="K22" s="2">
        <v>45352.667571284001</v>
      </c>
    </row>
    <row r="23" spans="2:11" x14ac:dyDescent="0.25">
      <c r="F23" t="s">
        <v>24</v>
      </c>
      <c r="G23" s="2">
        <f>G20-G22</f>
        <v>5823071.1832378274</v>
      </c>
      <c r="H23" s="4">
        <f>1-H22</f>
        <v>0.98472774347804137</v>
      </c>
      <c r="I23">
        <f>I20-I22</f>
        <v>161589</v>
      </c>
      <c r="J23" s="4">
        <f>1-J22</f>
        <v>0.95449309776541258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6409654.2889986783</v>
      </c>
      <c r="H26" s="4">
        <f>G26/G5</f>
        <v>0.46055149854750305</v>
      </c>
      <c r="I26">
        <v>206669</v>
      </c>
      <c r="J26" s="4">
        <f>I26/I5</f>
        <v>0.50020088486151049</v>
      </c>
      <c r="K26" s="2">
        <v>178591.20696319401</v>
      </c>
    </row>
    <row r="27" spans="2:11" x14ac:dyDescent="0.25">
      <c r="E27" s="6" t="s">
        <v>27</v>
      </c>
      <c r="F27" s="6"/>
      <c r="G27" s="2">
        <v>7501853.0306152692</v>
      </c>
      <c r="H27" s="4">
        <f>G27/G5</f>
        <v>0.5390290176902397</v>
      </c>
      <c r="I27">
        <v>206178</v>
      </c>
      <c r="J27" s="4">
        <f>I27/I5</f>
        <v>0.49901251778920158</v>
      </c>
      <c r="K27" s="2">
        <v>692054.36808926705</v>
      </c>
    </row>
    <row r="28" spans="2:11" x14ac:dyDescent="0.25">
      <c r="E28" s="6" t="s">
        <v>28</v>
      </c>
      <c r="F28" s="6"/>
      <c r="G28" s="2">
        <v>5653.2486778889997</v>
      </c>
      <c r="H28" s="4">
        <f>G28/G5</f>
        <v>4.0620165033428157E-4</v>
      </c>
      <c r="I28">
        <v>321</v>
      </c>
      <c r="J28" s="4">
        <f>I28/I5</f>
        <v>7.7691615114286548E-4</v>
      </c>
      <c r="K28" s="2">
        <v>35.67</v>
      </c>
    </row>
    <row r="29" spans="2:11" x14ac:dyDescent="0.25">
      <c r="E29" s="6" t="s">
        <v>29</v>
      </c>
      <c r="F29" s="6"/>
      <c r="G29" s="2">
        <v>184.85173954000001</v>
      </c>
      <c r="H29" s="4">
        <f>G29/G5</f>
        <v>1.3282111923006598E-5</v>
      </c>
      <c r="I29">
        <v>4</v>
      </c>
      <c r="J29" s="4">
        <f>I29/I5</f>
        <v>9.681198145082435E-6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17237168.756553382</v>
      </c>
      <c r="H4" s="5"/>
      <c r="I4" s="1">
        <v>2714599</v>
      </c>
      <c r="J4" s="5"/>
      <c r="K4" s="3">
        <v>211828728.92180586</v>
      </c>
    </row>
    <row r="5" spans="1:11" x14ac:dyDescent="0.25">
      <c r="E5" s="6" t="s">
        <v>7</v>
      </c>
      <c r="F5" s="6"/>
      <c r="G5" s="2">
        <v>14678739.086100919</v>
      </c>
      <c r="H5" s="4">
        <f>G5/G4</f>
        <v>0.85157483188880567</v>
      </c>
      <c r="I5">
        <v>459385</v>
      </c>
      <c r="J5" s="4">
        <f>I5/I4</f>
        <v>0.16922757283856657</v>
      </c>
      <c r="K5" s="2">
        <v>29546710.063512988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13765019.463384151</v>
      </c>
      <c r="H7" s="4">
        <f>G7/G5</f>
        <v>0.93775217221607576</v>
      </c>
      <c r="I7">
        <v>430090</v>
      </c>
      <c r="J7" s="4">
        <f>I7/I5</f>
        <v>0.93622995961992661</v>
      </c>
      <c r="K7" s="2">
        <v>29205913.787974775</v>
      </c>
    </row>
    <row r="8" spans="1:11" x14ac:dyDescent="0.25">
      <c r="F8" t="s">
        <v>10</v>
      </c>
      <c r="G8" s="2">
        <f>G5-G7</f>
        <v>913719.62271676771</v>
      </c>
      <c r="H8" s="4">
        <f>1-H7</f>
        <v>6.2247827783924237E-2</v>
      </c>
      <c r="I8">
        <f>I5-I7</f>
        <v>29295</v>
      </c>
      <c r="J8" s="4">
        <f>1-J7</f>
        <v>6.3770040380073389E-2</v>
      </c>
      <c r="K8" s="2">
        <f>K5-K7</f>
        <v>340796.27553821355</v>
      </c>
    </row>
    <row r="9" spans="1:11" x14ac:dyDescent="0.25">
      <c r="E9" s="6" t="s">
        <v>11</v>
      </c>
      <c r="F9" s="6"/>
      <c r="G9" s="2">
        <v>2440647.9148664251</v>
      </c>
      <c r="H9" s="4">
        <f>1-H5-H10</f>
        <v>0.141592157583218</v>
      </c>
      <c r="I9">
        <v>1621642</v>
      </c>
      <c r="J9" s="4">
        <f>1-J5-J10</f>
        <v>0.59737810262215518</v>
      </c>
      <c r="K9" s="2">
        <v>181382036.02958229</v>
      </c>
    </row>
    <row r="10" spans="1:11" x14ac:dyDescent="0.25">
      <c r="E10" s="6" t="s">
        <v>12</v>
      </c>
      <c r="F10" s="6"/>
      <c r="G10" s="2">
        <v>117781.75558603401</v>
      </c>
      <c r="H10" s="4">
        <f>G10/G4</f>
        <v>6.833010527976335E-3</v>
      </c>
      <c r="I10">
        <v>633572</v>
      </c>
      <c r="J10" s="4">
        <f>I10/I4</f>
        <v>0.23339432453927816</v>
      </c>
      <c r="K10" s="2">
        <v>899982.82871055603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6501949.3642952545</v>
      </c>
      <c r="H13" s="5">
        <f>G13/G5</f>
        <v>0.44295012849242987</v>
      </c>
      <c r="I13" s="1">
        <f>I14+I15</f>
        <v>183642</v>
      </c>
      <c r="J13" s="5">
        <f>I13/I5</f>
        <v>0.39975619578349314</v>
      </c>
      <c r="K13" s="3">
        <f>K14+K15</f>
        <v>9608572.9062203541</v>
      </c>
    </row>
    <row r="14" spans="1:11" x14ac:dyDescent="0.25">
      <c r="E14" s="6" t="s">
        <v>15</v>
      </c>
      <c r="F14" s="6"/>
      <c r="G14" s="2">
        <v>6468841.3562343223</v>
      </c>
      <c r="H14" s="4">
        <f>G14/G7</f>
        <v>0.46994785393815547</v>
      </c>
      <c r="I14">
        <v>181779</v>
      </c>
      <c r="J14" s="4">
        <f>I14/I7</f>
        <v>0.42265339812597363</v>
      </c>
      <c r="K14" s="2">
        <v>9592077.3898968473</v>
      </c>
    </row>
    <row r="15" spans="1:11" x14ac:dyDescent="0.25">
      <c r="E15" s="6" t="s">
        <v>16</v>
      </c>
      <c r="F15" s="6"/>
      <c r="G15" s="2">
        <v>33108.008060931999</v>
      </c>
      <c r="H15" s="4">
        <f>G15/G8</f>
        <v>3.6234318753592891E-2</v>
      </c>
      <c r="I15">
        <v>1863</v>
      </c>
      <c r="J15" s="4">
        <f>I15/I8</f>
        <v>6.3594470046082943E-2</v>
      </c>
      <c r="K15" s="2">
        <v>16495.516323505999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5812554.7382887928</v>
      </c>
      <c r="H18" s="4">
        <f>G18/G5</f>
        <v>0.39598460768286392</v>
      </c>
      <c r="I18">
        <v>181063</v>
      </c>
      <c r="J18" s="4">
        <f>I18/I5</f>
        <v>0.39414216833375054</v>
      </c>
      <c r="K18" s="2">
        <v>7286823.1886071889</v>
      </c>
    </row>
    <row r="19" spans="2:11" x14ac:dyDescent="0.25">
      <c r="E19" s="6" t="s">
        <v>20</v>
      </c>
      <c r="F19" s="6"/>
      <c r="G19" s="2">
        <v>1623225.624074362</v>
      </c>
      <c r="H19" s="4">
        <f>G19/G5</f>
        <v>0.11058345097307236</v>
      </c>
      <c r="I19">
        <v>37133</v>
      </c>
      <c r="J19" s="4">
        <f>I19/I5</f>
        <v>8.0831981888829632E-2</v>
      </c>
      <c r="K19" s="2">
        <v>5918531.7291255528</v>
      </c>
    </row>
    <row r="20" spans="2:11" x14ac:dyDescent="0.25">
      <c r="E20" s="6" t="s">
        <v>21</v>
      </c>
      <c r="F20" s="6"/>
      <c r="G20" s="2">
        <v>7242958.723737766</v>
      </c>
      <c r="H20" s="4">
        <f>1-H18-H19</f>
        <v>0.49343194134406371</v>
      </c>
      <c r="I20">
        <v>241152</v>
      </c>
      <c r="J20" s="4">
        <f>1-J18-J19</f>
        <v>0.52502584977741984</v>
      </c>
      <c r="K20" s="2">
        <v>16320365.097850429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345216.36589520698</v>
      </c>
      <c r="H22" s="4">
        <f>G22/G20</f>
        <v>4.766234063488578E-2</v>
      </c>
      <c r="I22">
        <v>27218</v>
      </c>
      <c r="J22" s="4">
        <f>I22/I20</f>
        <v>0.11286657377919321</v>
      </c>
      <c r="K22" s="2">
        <v>6034951.4931381866</v>
      </c>
    </row>
    <row r="23" spans="2:11" x14ac:dyDescent="0.25">
      <c r="F23" t="s">
        <v>24</v>
      </c>
      <c r="G23" s="2">
        <f>G20-G22</f>
        <v>6897742.357842559</v>
      </c>
      <c r="H23" s="4">
        <f>1-H22</f>
        <v>0.95233765936511428</v>
      </c>
      <c r="I23">
        <f>I20-I22</f>
        <v>213934</v>
      </c>
      <c r="J23" s="4">
        <f>1-J22</f>
        <v>0.88713342622080682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7690011.7475819122</v>
      </c>
      <c r="H26" s="4">
        <f>G26/G5</f>
        <v>0.52388776055454722</v>
      </c>
      <c r="I26">
        <v>247123</v>
      </c>
      <c r="J26" s="4">
        <f>I26/I5</f>
        <v>0.53794311960555963</v>
      </c>
      <c r="K26" s="2">
        <v>20488703.223672185</v>
      </c>
    </row>
    <row r="27" spans="2:11" x14ac:dyDescent="0.25">
      <c r="E27" s="6" t="s">
        <v>27</v>
      </c>
      <c r="F27" s="6"/>
      <c r="G27" s="2">
        <v>6950554.9635690721</v>
      </c>
      <c r="H27" s="4">
        <f>G27/G5</f>
        <v>0.47351171805693104</v>
      </c>
      <c r="I27">
        <v>211150</v>
      </c>
      <c r="J27" s="4">
        <f>I27/I5</f>
        <v>0.45963625281626524</v>
      </c>
      <c r="K27" s="2">
        <v>9046284.8025358282</v>
      </c>
    </row>
    <row r="28" spans="2:11" x14ac:dyDescent="0.25">
      <c r="E28" s="6" t="s">
        <v>28</v>
      </c>
      <c r="F28" s="6"/>
      <c r="G28" s="2">
        <v>35589.429175012003</v>
      </c>
      <c r="H28" s="4">
        <f>G28/G5</f>
        <v>2.4245562896278404E-3</v>
      </c>
      <c r="I28">
        <v>1018</v>
      </c>
      <c r="J28" s="4">
        <f>I28/I5</f>
        <v>2.216006182178347E-3</v>
      </c>
      <c r="K28" s="2">
        <v>10538.122878972001</v>
      </c>
    </row>
    <row r="29" spans="2:11" x14ac:dyDescent="0.25">
      <c r="E29" s="6" t="s">
        <v>29</v>
      </c>
      <c r="F29" s="6"/>
      <c r="G29" s="2">
        <v>2582.945774925</v>
      </c>
      <c r="H29" s="4">
        <f>G29/G5</f>
        <v>1.7596509889400194E-4</v>
      </c>
      <c r="I29">
        <v>85</v>
      </c>
      <c r="J29" s="4">
        <f>I29/I5</f>
        <v>1.8502998574180699E-4</v>
      </c>
      <c r="K29" s="2">
        <v>1183.914426004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13343249.108995238</v>
      </c>
    </row>
    <row r="3" spans="1:2" x14ac:dyDescent="0.25">
      <c r="A3" t="s">
        <v>32</v>
      </c>
      <c r="B3">
        <f>'NEWT - EU'!$G$8</f>
        <v>574096.31103613786</v>
      </c>
    </row>
    <row r="4" spans="1:2" x14ac:dyDescent="0.25">
      <c r="A4" t="s">
        <v>33</v>
      </c>
      <c r="B4">
        <f>'NEWT - EU'!$G$9</f>
        <v>386519.04297891998</v>
      </c>
    </row>
    <row r="5" spans="1:2" x14ac:dyDescent="0.25">
      <c r="A5" t="s">
        <v>34</v>
      </c>
      <c r="B5">
        <f>'NEWT - EU'!$G$10</f>
        <v>601.58418031600002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394066</v>
      </c>
    </row>
    <row r="16" spans="1:2" x14ac:dyDescent="0.25">
      <c r="A16" t="s">
        <v>32</v>
      </c>
      <c r="B16">
        <f>'NEWT - EU'!$I$8</f>
        <v>19106</v>
      </c>
    </row>
    <row r="17" spans="1:2" x14ac:dyDescent="0.25">
      <c r="A17" t="s">
        <v>33</v>
      </c>
      <c r="B17">
        <f>'NEWT - EU'!$I$9</f>
        <v>910070</v>
      </c>
    </row>
    <row r="18" spans="1:2" x14ac:dyDescent="0.25">
      <c r="A18" t="s">
        <v>34</v>
      </c>
      <c r="B18">
        <f>'NEWT - EU'!$I$10</f>
        <v>2712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6251339.8687283946</v>
      </c>
    </row>
    <row r="28" spans="1:2" x14ac:dyDescent="0.25">
      <c r="A28" t="s">
        <v>37</v>
      </c>
      <c r="B28">
        <f>'NEWT - EU'!$G$19</f>
        <v>1752623.6832641659</v>
      </c>
    </row>
    <row r="29" spans="1:2" x14ac:dyDescent="0.25">
      <c r="A29" t="s">
        <v>38</v>
      </c>
      <c r="B29">
        <f>'NEWT - EU'!$G$22</f>
        <v>90310.684800988005</v>
      </c>
    </row>
    <row r="30" spans="1:2" x14ac:dyDescent="0.25">
      <c r="A30" t="s">
        <v>39</v>
      </c>
      <c r="B30">
        <f>'NEWT - EU'!$G$23</f>
        <v>5823071.1832378274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6409654.2889986783</v>
      </c>
    </row>
    <row r="41" spans="1:2" x14ac:dyDescent="0.25">
      <c r="A41" t="s">
        <v>42</v>
      </c>
      <c r="B41">
        <f>'NEWT - EU'!$G$27</f>
        <v>7501853.0306152692</v>
      </c>
    </row>
    <row r="42" spans="1:2" x14ac:dyDescent="0.25">
      <c r="A42" t="s">
        <v>43</v>
      </c>
      <c r="B42">
        <f>'NEWT - EU'!$G$28</f>
        <v>5653.2486778889997</v>
      </c>
    </row>
    <row r="43" spans="1:2" x14ac:dyDescent="0.25">
      <c r="A43" t="s">
        <v>44</v>
      </c>
      <c r="B43">
        <f>'NEWT - EU'!$G$29</f>
        <v>184.85173954000001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2025-04-30T12:59:39Z</dcterms:created>
  <dcterms:modified xsi:type="dcterms:W3CDTF">2025-04-30T12:59:40Z</dcterms:modified>
</cp:coreProperties>
</file>