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0D1CCC15-DBB6-4B0B-AF72-AB76A1FB8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3" i="3"/>
  <c r="B2" i="3"/>
  <c r="J29" i="5"/>
  <c r="H29" i="5"/>
  <c r="J28" i="5"/>
  <c r="H28" i="5"/>
  <c r="J27" i="5"/>
  <c r="H27" i="5"/>
  <c r="J26" i="5"/>
  <c r="H26" i="5"/>
  <c r="K23" i="5"/>
  <c r="I23" i="5"/>
  <c r="G23" i="5"/>
  <c r="J22" i="5"/>
  <c r="J23" i="5" s="1"/>
  <c r="H22" i="5"/>
  <c r="H23" i="5" s="1"/>
  <c r="J19" i="5"/>
  <c r="J20" i="5" s="1"/>
  <c r="H19" i="5"/>
  <c r="H20" i="5" s="1"/>
  <c r="J18" i="5"/>
  <c r="H18" i="5"/>
  <c r="J14" i="5"/>
  <c r="H14" i="5"/>
  <c r="K13" i="5"/>
  <c r="I13" i="5"/>
  <c r="J13" i="5" s="1"/>
  <c r="G13" i="5"/>
  <c r="H13" i="5" s="1"/>
  <c r="J10" i="5"/>
  <c r="H10" i="5"/>
  <c r="J9" i="5"/>
  <c r="K8" i="5"/>
  <c r="I8" i="5"/>
  <c r="J15" i="5" s="1"/>
  <c r="G8" i="5"/>
  <c r="H15" i="5" s="1"/>
  <c r="J7" i="5"/>
  <c r="J8" i="5" s="1"/>
  <c r="H7" i="5"/>
  <c r="H8" i="5" s="1"/>
  <c r="J5" i="5"/>
  <c r="H5" i="5"/>
  <c r="H9" i="5" s="1"/>
  <c r="J29" i="2"/>
  <c r="H29" i="2"/>
  <c r="J28" i="2"/>
  <c r="H28" i="2"/>
  <c r="J27" i="2"/>
  <c r="H27" i="2"/>
  <c r="J26" i="2"/>
  <c r="H26" i="2"/>
  <c r="K23" i="2"/>
  <c r="I23" i="2"/>
  <c r="G23" i="2"/>
  <c r="B30" i="3" s="1"/>
  <c r="J22" i="2"/>
  <c r="J23" i="2" s="1"/>
  <c r="H22" i="2"/>
  <c r="H23" i="2" s="1"/>
  <c r="H20" i="2"/>
  <c r="J19" i="2"/>
  <c r="J20" i="2" s="1"/>
  <c r="H19" i="2"/>
  <c r="J18" i="2"/>
  <c r="H18" i="2"/>
  <c r="J15" i="2"/>
  <c r="J14" i="2"/>
  <c r="H14" i="2"/>
  <c r="K13" i="2"/>
  <c r="J13" i="2"/>
  <c r="I13" i="2"/>
  <c r="H13" i="2"/>
  <c r="G13" i="2"/>
  <c r="J10" i="2"/>
  <c r="H10" i="2"/>
  <c r="K8" i="2"/>
  <c r="I8" i="2"/>
  <c r="B16" i="3" s="1"/>
  <c r="G8" i="2"/>
  <c r="H15" i="2" s="1"/>
  <c r="J7" i="2"/>
  <c r="J8" i="2" s="1"/>
  <c r="H7" i="2"/>
  <c r="H8" i="2" s="1"/>
  <c r="J5" i="2"/>
  <c r="J9" i="2" s="1"/>
  <c r="H5" i="2"/>
  <c r="H9" i="2" s="1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<sst xmlns="http://schemas.openxmlformats.org/spreadsheetml/2006/main" count="82" uniqueCount="45">
  <si>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10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</si>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</sst>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13166830.475008355</c:v>
                </c:pt>
                <c:pt idx="1">
                  <c:v>313409.73150847666</c:v>
                </c:pt>
                <c:pt idx="2">
                  <c:v>739869.07728344505</c:v>
                </c:pt>
                <c:pt idx="3">
                  <c:v>1648.293104548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BE-4922-A68D-35F3E8230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376531</c:v>
                </c:pt>
                <c:pt idx="1">
                  <c:v>8797</c:v>
                </c:pt>
                <c:pt idx="2">
                  <c:v>1217736</c:v>
                </c:pt>
                <c:pt idx="3">
                  <c:v>90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C95-4D0D-AECE-3D71EB99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1227127.2430633269</c:v>
                </c:pt>
                <c:pt idx="1">
                  <c:v>5182980.1089598946</c:v>
                </c:pt>
                <c:pt idx="2">
                  <c:v>596852.07431302196</c:v>
                </c:pt>
                <c:pt idx="3">
                  <c:v>6473280.7801805865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24A-49B4-94AD-BB778DB4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2301857.3010182059</c:v>
                </c:pt>
                <c:pt idx="1">
                  <c:v>11177790.431141838</c:v>
                </c:pt>
                <c:pt idx="2">
                  <c:v>179.90374422100001</c:v>
                </c:pt>
                <c:pt idx="3">
                  <c:v>412.57061256600002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240-4F43-87C1-0513092BE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14221757.576904824</v>
      </c>
      <c r="H4" s="5"/>
      <c r="I4" s="1">
        <v>1603154</v>
      </c>
      <c r="J4" s="5"/>
      <c r="K4" s="3">
        <v>565568.14111071499</v>
      </c>
    </row>
    <row r="5" spans="1:11" x14ac:dyDescent="0.25">
      <c r="E5" s="6" t="s">
        <v>7</v>
      </c>
      <c r="F5" s="6"/>
      <c r="G5" s="2">
        <v>13480240.206516832</v>
      </c>
      <c r="H5" s="4">
        <f>G5/G4</f>
        <v>0.94786035647294631</v>
      </c>
      <c r="I5">
        <v>385328</v>
      </c>
      <c r="J5" s="4">
        <f>I5/I4</f>
        <v>0.24035619784499804</v>
      </c>
      <c r="K5" s="2">
        <v>171089.25464971599</v>
      </c>
    </row>
    <row r="6" spans="1:11" x14ac:dyDescent="0.25">
      <c r="F6" t="s">
        <v>8</v>
      </c>
    </row>
    <row r="7" spans="1:11" x14ac:dyDescent="0.25">
      <c r="F7" t="s">
        <v>9</v>
      </c>
      <c r="G7" s="2">
        <v>13166830.475008355</v>
      </c>
      <c r="H7" s="4">
        <f>G7/G5</f>
        <v>0.97675043421281449</v>
      </c>
      <c r="I7">
        <v>376531</v>
      </c>
      <c r="J7" s="4">
        <f>I7/I5</f>
        <v>0.97717009924012788</v>
      </c>
      <c r="K7" s="2">
        <v>97935.636886866996</v>
      </c>
    </row>
    <row r="8" spans="1:11" x14ac:dyDescent="0.25">
      <c r="F8" t="s">
        <v>10</v>
      </c>
      <c r="G8" s="2">
        <f>G5-G7</f>
        <v>313409.73150847666</v>
      </c>
      <c r="H8" s="4">
        <f>1-H7</f>
        <v>2.3249565787185511E-2</v>
      </c>
      <c r="I8">
        <f>I5-I7</f>
        <v>8797</v>
      </c>
      <c r="J8" s="4">
        <f>1-J7</f>
        <v>2.2829900759872124E-2</v>
      </c>
      <c r="K8" s="2">
        <f>K5-K7</f>
        <v>73153.617762848997</v>
      </c>
    </row>
    <row r="9" spans="1:11" x14ac:dyDescent="0.25">
      <c r="E9" s="6" t="s">
        <v>11</v>
      </c>
      <c r="F9" s="6"/>
      <c r="G9" s="2">
        <v>739869.07728344505</v>
      </c>
      <c r="H9" s="4">
        <f>1-H5-H10</f>
        <v>5.202374413166358E-2</v>
      </c>
      <c r="I9">
        <v>1217736</v>
      </c>
      <c r="J9" s="4">
        <f>1-J5-J10</f>
        <v>0.75958766281966672</v>
      </c>
      <c r="K9" s="2">
        <v>393327.42434167</v>
      </c>
    </row>
    <row r="10" spans="1:11" x14ac:dyDescent="0.25">
      <c r="E10" s="6" t="s">
        <v>12</v>
      </c>
      <c r="F10" s="6"/>
      <c r="G10" s="2">
        <v>1648.293104548</v>
      </c>
      <c r="H10" s="4">
        <f>G10/G4</f>
        <v>1.1589939539011106E-4</v>
      </c>
      <c r="I10">
        <v>90</v>
      </c>
      <c r="J10" s="4">
        <f>I10/I4</f>
        <v>5.6139335335220447E-5</v>
      </c>
      <c r="K10" s="2">
        <v>1151.462119329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3189656.1435218458</v>
      </c>
      <c r="H13" s="5">
        <f>G13/G5</f>
        <v>0.23661715923873905</v>
      </c>
      <c r="I13" s="1">
        <f>I14+I15</f>
        <v>99242</v>
      </c>
      <c r="J13" s="5">
        <f>I13/I5</f>
        <v>0.25755200764024416</v>
      </c>
      <c r="K13" s="3">
        <f>K14+K15</f>
        <v>14606.135709828999</v>
      </c>
    </row>
    <row r="14" spans="1:11" x14ac:dyDescent="0.25">
      <c r="E14" s="6" t="s">
        <v>15</v>
      </c>
      <c r="F14" s="6"/>
      <c r="G14" s="2">
        <v>3189656.1435218458</v>
      </c>
      <c r="H14" s="4">
        <f>G14/G7</f>
        <v>0.24224935147270676</v>
      </c>
      <c r="I14">
        <v>99242</v>
      </c>
      <c r="J14" s="4">
        <f>I14/I7</f>
        <v>0.26356926786904666</v>
      </c>
      <c r="K14" s="2">
        <v>14606.135709828999</v>
      </c>
    </row>
    <row r="15" spans="1:11" x14ac:dyDescent="0.2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1227127.2430633269</v>
      </c>
      <c r="H18" s="4">
        <f>G18/G5</f>
        <v>9.1031556134295699E-2</v>
      </c>
      <c r="I18">
        <v>36996</v>
      </c>
      <c r="J18" s="4">
        <f>I18/I5</f>
        <v>9.6011709504629825E-2</v>
      </c>
      <c r="K18" s="2">
        <v>15562.963485261</v>
      </c>
    </row>
    <row r="19" spans="2:11" x14ac:dyDescent="0.25">
      <c r="E19" s="6" t="s">
        <v>20</v>
      </c>
      <c r="F19" s="6"/>
      <c r="G19" s="2">
        <v>5182980.1089598946</v>
      </c>
      <c r="H19" s="4">
        <f>G19/G5</f>
        <v>0.38448722200471291</v>
      </c>
      <c r="I19">
        <v>140898</v>
      </c>
      <c r="J19" s="4">
        <f>I19/I5</f>
        <v>0.3656573101357804</v>
      </c>
      <c r="K19" s="2">
        <v>55224.899344817</v>
      </c>
    </row>
    <row r="20" spans="2:11" x14ac:dyDescent="0.25">
      <c r="E20" s="6" t="s">
        <v>21</v>
      </c>
      <c r="F20" s="6"/>
      <c r="G20" s="2">
        <v>7070132.8544936087</v>
      </c>
      <c r="H20" s="4">
        <f>1-H18-H19</f>
        <v>0.52448122186099133</v>
      </c>
      <c r="I20">
        <v>207434</v>
      </c>
      <c r="J20" s="4">
        <f>1-J18-J19</f>
        <v>0.53833098035958982</v>
      </c>
      <c r="K20" s="2">
        <v>100301.391819638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596852.07431302196</v>
      </c>
      <c r="H22" s="4">
        <f>G22/G20</f>
        <v>8.4418791923220646E-2</v>
      </c>
      <c r="I22">
        <v>20819</v>
      </c>
      <c r="J22" s="4">
        <f>I22/I20</f>
        <v>0.10036445327188406</v>
      </c>
      <c r="K22" s="2">
        <v>11185.827491628999</v>
      </c>
    </row>
    <row r="23" spans="2:11" x14ac:dyDescent="0.25">
      <c r="F23" t="s">
        <v>24</v>
      </c>
      <c r="G23" s="2">
        <f>G20-G22</f>
        <v>6473280.7801805865</v>
      </c>
      <c r="H23" s="4">
        <f>1-H22</f>
        <v>0.91558120807677934</v>
      </c>
      <c r="I23">
        <f>I20-I22</f>
        <v>186615</v>
      </c>
      <c r="J23" s="4">
        <f>1-J22</f>
        <v>0.89963554672811596</v>
      </c>
      <c r="K23" s="2">
        <f>K20-K22</f>
        <v>89115.564328009001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2301857.3010182059</v>
      </c>
      <c r="H26" s="4">
        <f>G26/G5</f>
        <v>0.170757884559461</v>
      </c>
      <c r="I26">
        <v>71383</v>
      </c>
      <c r="J26" s="4">
        <f>I26/I5</f>
        <v>0.18525256404932941</v>
      </c>
      <c r="K26" s="2">
        <v>65673.867044551007</v>
      </c>
    </row>
    <row r="27" spans="2:11" x14ac:dyDescent="0.25">
      <c r="E27" s="6" t="s">
        <v>27</v>
      </c>
      <c r="F27" s="6"/>
      <c r="G27" s="2">
        <v>11177790.431141838</v>
      </c>
      <c r="H27" s="4">
        <f>G27/G5</f>
        <v>0.82919816412010916</v>
      </c>
      <c r="I27">
        <v>313864</v>
      </c>
      <c r="J27" s="4">
        <f>I27/I5</f>
        <v>0.81453722542872564</v>
      </c>
      <c r="K27" s="2">
        <v>105143.282869813</v>
      </c>
    </row>
    <row r="28" spans="2:11" x14ac:dyDescent="0.25">
      <c r="E28" s="6" t="s">
        <v>28</v>
      </c>
      <c r="F28" s="6"/>
      <c r="G28" s="2">
        <v>179.90374422100001</v>
      </c>
      <c r="H28" s="4">
        <f>G28/G5</f>
        <v>1.3345737276552986E-5</v>
      </c>
      <c r="I28">
        <v>5</v>
      </c>
      <c r="J28" s="4">
        <f>I28/I5</f>
        <v>1.2975958144749409E-5</v>
      </c>
      <c r="K28" s="2">
        <v>176.94741887999999</v>
      </c>
    </row>
    <row r="29" spans="2:11" x14ac:dyDescent="0.25">
      <c r="E29" s="6" t="s">
        <v>29</v>
      </c>
      <c r="F29" s="6"/>
      <c r="G29" s="2">
        <v>412.57061256600002</v>
      </c>
      <c r="H29" s="4">
        <f>G29/G5</f>
        <v>3.0605583153225161E-5</v>
      </c>
      <c r="I29">
        <v>76</v>
      </c>
      <c r="J29" s="4">
        <f>I29/I5</f>
        <v>1.9723456380019101E-4</v>
      </c>
      <c r="K29" s="2">
        <v>95.157316472000005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21434465.686378833</v>
      </c>
      <c r="H4" s="5"/>
      <c r="I4" s="1">
        <v>4241067</v>
      </c>
      <c r="J4" s="5"/>
      <c r="K4" s="3">
        <v>123926044.02540177</v>
      </c>
    </row>
    <row r="5" spans="1:11" x14ac:dyDescent="0.25">
      <c r="E5" s="6" t="s">
        <v>7</v>
      </c>
      <c r="F5" s="6"/>
      <c r="G5" s="2">
        <v>17615284.924125906</v>
      </c>
      <c r="H5" s="4">
        <f>G5/G4</f>
        <v>0.82182057541653863</v>
      </c>
      <c r="I5">
        <v>708761</v>
      </c>
      <c r="J5" s="4">
        <f>I5/I4</f>
        <v>0.16711855766485179</v>
      </c>
      <c r="K5" s="2">
        <v>2215088.804059519</v>
      </c>
    </row>
    <row r="6" spans="1:11" x14ac:dyDescent="0.25">
      <c r="F6" t="s">
        <v>8</v>
      </c>
    </row>
    <row r="7" spans="1:11" x14ac:dyDescent="0.25">
      <c r="F7" t="s">
        <v>9</v>
      </c>
      <c r="G7" s="2">
        <v>17103293.683698308</v>
      </c>
      <c r="H7" s="4">
        <f>G7/G5</f>
        <v>0.9709348305955372</v>
      </c>
      <c r="I7">
        <v>694072</v>
      </c>
      <c r="J7" s="4">
        <f>I7/I5</f>
        <v>0.97927510119772387</v>
      </c>
      <c r="K7" s="2">
        <v>1747041.965261515</v>
      </c>
    </row>
    <row r="8" spans="1:11" x14ac:dyDescent="0.25">
      <c r="F8" t="s">
        <v>10</v>
      </c>
      <c r="G8" s="2">
        <f>G5-G7</f>
        <v>511991.24042759836</v>
      </c>
      <c r="H8" s="4">
        <f>1-H7</f>
        <v>2.9065169404462798E-2</v>
      </c>
      <c r="I8">
        <f>I5-I7</f>
        <v>14689</v>
      </c>
      <c r="J8" s="4">
        <f>1-J7</f>
        <v>2.0724898802276126E-2</v>
      </c>
      <c r="K8" s="2">
        <f>K5-K7</f>
        <v>468046.83879800397</v>
      </c>
    </row>
    <row r="9" spans="1:11" x14ac:dyDescent="0.25">
      <c r="E9" s="6" t="s">
        <v>11</v>
      </c>
      <c r="F9" s="6"/>
      <c r="G9" s="2">
        <v>3463451.5955830179</v>
      </c>
      <c r="H9" s="4">
        <f>1-H5-H10</f>
        <v>0.16158329515925235</v>
      </c>
      <c r="I9">
        <v>3506881</v>
      </c>
      <c r="J9" s="4">
        <f>1-J5-J10</f>
        <v>0.82688648870673354</v>
      </c>
      <c r="K9" s="2">
        <v>117029192.51360741</v>
      </c>
    </row>
    <row r="10" spans="1:11" x14ac:dyDescent="0.25">
      <c r="E10" s="6" t="s">
        <v>12</v>
      </c>
      <c r="F10" s="6"/>
      <c r="G10" s="2">
        <v>355729.16666991002</v>
      </c>
      <c r="H10" s="4">
        <f>G10/G4</f>
        <v>1.6596129424209006E-2</v>
      </c>
      <c r="I10">
        <v>25425</v>
      </c>
      <c r="J10" s="4">
        <f>I10/I4</f>
        <v>5.994953628414736E-3</v>
      </c>
      <c r="K10" s="2">
        <v>4681762.70773484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4484359.2621122096</v>
      </c>
      <c r="H13" s="5">
        <f>G13/G5</f>
        <v>0.25457205384003911</v>
      </c>
      <c r="I13" s="1">
        <f>I14+I15</f>
        <v>160889</v>
      </c>
      <c r="J13" s="5">
        <f>I13/I5</f>
        <v>0.22700035696095017</v>
      </c>
      <c r="K13" s="3">
        <f>K14+K15</f>
        <v>332445.852985345</v>
      </c>
    </row>
    <row r="14" spans="1:11" x14ac:dyDescent="0.25">
      <c r="E14" s="6" t="s">
        <v>15</v>
      </c>
      <c r="F14" s="6"/>
      <c r="G14" s="2">
        <v>4484359.2621122096</v>
      </c>
      <c r="H14" s="4">
        <f>G14/G7</f>
        <v>0.26219272995273391</v>
      </c>
      <c r="I14">
        <v>160889</v>
      </c>
      <c r="J14" s="4">
        <f>I14/I7</f>
        <v>0.23180448137945342</v>
      </c>
      <c r="K14" s="2">
        <v>332445.852985345</v>
      </c>
    </row>
    <row r="15" spans="1:11" x14ac:dyDescent="0.2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1715028.516126235</v>
      </c>
      <c r="H18" s="4">
        <f>G18/G5</f>
        <v>9.7360248415700096E-2</v>
      </c>
      <c r="I18">
        <v>52248</v>
      </c>
      <c r="J18" s="4">
        <f>I18/I5</f>
        <v>7.3717374404065686E-2</v>
      </c>
      <c r="K18" s="2">
        <v>263619.88248020603</v>
      </c>
    </row>
    <row r="19" spans="2:11" x14ac:dyDescent="0.25">
      <c r="E19" s="6" t="s">
        <v>20</v>
      </c>
      <c r="F19" s="6"/>
      <c r="G19" s="2">
        <v>7196756.7201831276</v>
      </c>
      <c r="H19" s="4">
        <f>G19/G5</f>
        <v>0.4085518202618707</v>
      </c>
      <c r="I19">
        <v>250671</v>
      </c>
      <c r="J19" s="4">
        <f>I19/I5</f>
        <v>0.35367493414564288</v>
      </c>
      <c r="K19" s="2">
        <v>365683.64232639602</v>
      </c>
    </row>
    <row r="20" spans="2:11" x14ac:dyDescent="0.25">
      <c r="E20" s="6" t="s">
        <v>21</v>
      </c>
      <c r="F20" s="6"/>
      <c r="G20" s="2">
        <v>8702308.1124744304</v>
      </c>
      <c r="H20" s="4">
        <f>1-H18-H19</f>
        <v>0.49408793132242917</v>
      </c>
      <c r="I20">
        <v>405776</v>
      </c>
      <c r="J20" s="4">
        <f>1-J18-J19</f>
        <v>0.57260769145029145</v>
      </c>
      <c r="K20" s="2">
        <v>1540485.4474137409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539523.418530019</v>
      </c>
      <c r="H22" s="4">
        <f>G22/G20</f>
        <v>6.1997738020403176E-2</v>
      </c>
      <c r="I22">
        <v>26736</v>
      </c>
      <c r="J22" s="4">
        <f>I22/I20</f>
        <v>6.5888569062734118E-2</v>
      </c>
      <c r="K22" s="2">
        <v>338627.92400670401</v>
      </c>
    </row>
    <row r="23" spans="2:11" x14ac:dyDescent="0.25">
      <c r="F23" t="s">
        <v>24</v>
      </c>
      <c r="G23" s="2">
        <f>G20-G22</f>
        <v>8162784.6939444114</v>
      </c>
      <c r="H23" s="4">
        <f>1-H22</f>
        <v>0.9380022619795968</v>
      </c>
      <c r="I23">
        <f>I20-I22</f>
        <v>379040</v>
      </c>
      <c r="J23" s="4">
        <f>1-J22</f>
        <v>0.9341114309372659</v>
      </c>
      <c r="K23" s="2">
        <f>K20-K22</f>
        <v>1201857.5234070369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1942643.8655387941</v>
      </c>
      <c r="H26" s="4">
        <f>G26/G5</f>
        <v>0.11028171692404179</v>
      </c>
      <c r="I26">
        <v>66545</v>
      </c>
      <c r="J26" s="4">
        <f>I26/I5</f>
        <v>9.3889195370512768E-2</v>
      </c>
      <c r="K26" s="2">
        <v>616827.34597829403</v>
      </c>
    </row>
    <row r="27" spans="2:11" x14ac:dyDescent="0.25">
      <c r="E27" s="6" t="s">
        <v>27</v>
      </c>
      <c r="F27" s="6"/>
      <c r="G27" s="2">
        <v>15661421.339050205</v>
      </c>
      <c r="H27" s="4">
        <f>G27/G5</f>
        <v>0.88908135216140116</v>
      </c>
      <c r="I27">
        <v>641189</v>
      </c>
      <c r="J27" s="4">
        <f>I27/I5</f>
        <v>0.90466179713612915</v>
      </c>
      <c r="K27" s="2">
        <v>1597734.2147906381</v>
      </c>
    </row>
    <row r="28" spans="2:11" x14ac:dyDescent="0.25">
      <c r="E28" s="6" t="s">
        <v>28</v>
      </c>
      <c r="F28" s="6"/>
      <c r="G28" s="2">
        <v>253.00953617600001</v>
      </c>
      <c r="H28" s="4">
        <f>G28/G5</f>
        <v>1.4363068055145562E-5</v>
      </c>
      <c r="I28">
        <v>23</v>
      </c>
      <c r="J28" s="4">
        <f>I28/I5</f>
        <v>3.2450995469558851E-5</v>
      </c>
      <c r="K28" s="2">
        <v>115.010721262</v>
      </c>
    </row>
    <row r="29" spans="2:11" x14ac:dyDescent="0.25">
      <c r="E29" s="6" t="s">
        <v>29</v>
      </c>
      <c r="F29" s="6"/>
      <c r="G29" s="2">
        <v>2589.275450658</v>
      </c>
      <c r="H29" s="4">
        <f>G29/G5</f>
        <v>1.4699026792985487E-4</v>
      </c>
      <c r="I29">
        <v>476</v>
      </c>
      <c r="J29" s="4">
        <f>I29/I5</f>
        <v>6.7159451493521791E-4</v>
      </c>
      <c r="K29" s="2">
        <v>199.961899913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25"/>
  <sheetData>
    <row r="1" spans="1:2" x14ac:dyDescent="0.25">
      <c r="A1" t="s">
        <v>30</v>
      </c>
    </row>
    <row r="2" spans="1:2" x14ac:dyDescent="0.25">
      <c r="A2" t="s">
        <v>31</v>
      </c>
      <c r="B2">
        <f>'NEWT - UK'!$G$7</f>
        <v>13166830.475008355</v>
      </c>
    </row>
    <row r="3" spans="1:2" x14ac:dyDescent="0.25">
      <c r="A3" t="s">
        <v>32</v>
      </c>
      <c r="B3">
        <f>'NEWT - UK'!$G$8</f>
        <v>313409.73150847666</v>
      </c>
    </row>
    <row r="4" spans="1:2" x14ac:dyDescent="0.25">
      <c r="A4" t="s">
        <v>33</v>
      </c>
      <c r="B4">
        <f>'NEWT - UK'!$G$9</f>
        <v>739869.07728344505</v>
      </c>
    </row>
    <row r="5" spans="1:2" x14ac:dyDescent="0.25">
      <c r="A5" t="s">
        <v>34</v>
      </c>
      <c r="B5">
        <f>'NEWT - UK'!$G$10</f>
        <v>1648.293104548</v>
      </c>
    </row>
    <row r="14" spans="1:2" x14ac:dyDescent="0.25">
      <c r="A14" t="s">
        <v>35</v>
      </c>
    </row>
    <row r="15" spans="1:2" x14ac:dyDescent="0.25">
      <c r="A15" t="s">
        <v>31</v>
      </c>
      <c r="B15">
        <f>'NEWT - UK'!$I$7</f>
        <v>376531</v>
      </c>
    </row>
    <row r="16" spans="1:2" x14ac:dyDescent="0.25">
      <c r="A16" t="s">
        <v>32</v>
      </c>
      <c r="B16">
        <f>'NEWT - UK'!$I$8</f>
        <v>8797</v>
      </c>
    </row>
    <row r="17" spans="1:2" x14ac:dyDescent="0.25">
      <c r="A17" t="s">
        <v>33</v>
      </c>
      <c r="B17">
        <f>'NEWT - UK'!$I$9</f>
        <v>1217736</v>
      </c>
    </row>
    <row r="18" spans="1:2" x14ac:dyDescent="0.25">
      <c r="A18" t="s">
        <v>34</v>
      </c>
      <c r="B18">
        <f>'NEWT - UK'!$I$10</f>
        <v>90</v>
      </c>
    </row>
    <row r="26" spans="1:2" x14ac:dyDescent="0.25">
      <c r="A26" t="s">
        <v>18</v>
      </c>
    </row>
    <row r="27" spans="1:2" x14ac:dyDescent="0.25">
      <c r="A27" t="s">
        <v>36</v>
      </c>
      <c r="B27">
        <f>'NEWT - UK'!$G$18</f>
        <v>1227127.2430633269</v>
      </c>
    </row>
    <row r="28" spans="1:2" x14ac:dyDescent="0.25">
      <c r="A28" t="s">
        <v>37</v>
      </c>
      <c r="B28">
        <f>'NEWT - UK'!$G$19</f>
        <v>5182980.1089598946</v>
      </c>
    </row>
    <row r="29" spans="1:2" x14ac:dyDescent="0.25">
      <c r="A29" t="s">
        <v>38</v>
      </c>
      <c r="B29">
        <f>'NEWT - UK'!$G$22</f>
        <v>596852.07431302196</v>
      </c>
    </row>
    <row r="30" spans="1:2" x14ac:dyDescent="0.25">
      <c r="A30" t="s">
        <v>39</v>
      </c>
      <c r="B30">
        <f>'NEWT - UK'!$G$23</f>
        <v>6473280.7801805865</v>
      </c>
    </row>
    <row r="39" spans="1:2" x14ac:dyDescent="0.25">
      <c r="A39" t="s">
        <v>40</v>
      </c>
    </row>
    <row r="40" spans="1:2" x14ac:dyDescent="0.25">
      <c r="A40" t="s">
        <v>41</v>
      </c>
      <c r="B40">
        <f>'NEWT - UK'!$G$26</f>
        <v>2301857.3010182059</v>
      </c>
    </row>
    <row r="41" spans="1:2" x14ac:dyDescent="0.25">
      <c r="A41" t="s">
        <v>42</v>
      </c>
      <c r="B41">
        <f>'NEWT - UK'!$G$27</f>
        <v>11177790.431141838</v>
      </c>
    </row>
    <row r="42" spans="1:2" x14ac:dyDescent="0.25">
      <c r="A42" t="s">
        <v>43</v>
      </c>
      <c r="B42">
        <f>'NEWT - UK'!$G$28</f>
        <v>179.90374422100001</v>
      </c>
    </row>
    <row r="43" spans="1:2" x14ac:dyDescent="0.25">
      <c r="A43" t="s">
        <v>44</v>
      </c>
      <c r="B43">
        <f>'NEWT - UK'!$G$29</f>
        <v>412.57061256600002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2026-07-23T13:56:46Z</dcterms:created>
  <dcterms:modified xsi:type="dcterms:W3CDTF">2026-07-23T13:56:46Z</dcterms:modified>
</cp:coreProperties>
</file>