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F08A80D1-FF97-423C-9BB9-238472C250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J14" i="5"/>
  <c r="H14" i="5"/>
  <c r="K13" i="5"/>
  <c r="J13" i="5"/>
  <c r="I13" i="5"/>
  <c r="G13" i="5"/>
  <c r="H13" i="5" s="1"/>
  <c r="J10" i="5"/>
  <c r="H10" i="5"/>
  <c r="K8" i="5"/>
  <c r="I8" i="5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<sst xmlns="http://schemas.openxmlformats.org/spreadsheetml/2006/main" count="82" uniqueCount="45">
  <si>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13 March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</si>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</sst>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13610679.189819559</c:v>
                </c:pt>
                <c:pt idx="1">
                  <c:v>271820.3820937518</c:v>
                </c:pt>
                <c:pt idx="2">
                  <c:v>815197.85011403903</c:v>
                </c:pt>
                <c:pt idx="3">
                  <c:v>144.279082625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E56-42DE-9178-E806C723B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389500</c:v>
                </c:pt>
                <c:pt idx="1">
                  <c:v>7570</c:v>
                </c:pt>
                <c:pt idx="2">
                  <c:v>1249055</c:v>
                </c:pt>
                <c:pt idx="3">
                  <c:v>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439-43E9-9C81-3070FC4FD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1400819.7712594529</c:v>
                </c:pt>
                <c:pt idx="1">
                  <c:v>5486401.6264118096</c:v>
                </c:pt>
                <c:pt idx="2">
                  <c:v>507622.83972675999</c:v>
                </c:pt>
                <c:pt idx="3">
                  <c:v>6487655.3345152903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AFA-45D2-9442-BEBA61D2E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2260347.0081663211</c:v>
                </c:pt>
                <c:pt idx="1">
                  <c:v>11621406.129289815</c:v>
                </c:pt>
                <c:pt idx="2">
                  <c:v>6.2739647999999999</c:v>
                </c:pt>
                <c:pt idx="3">
                  <c:v>740.16049237599998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2DE-4FA5-B6C4-02EBAC19A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14697841.701109976</v>
      </c>
      <c r="H4" s="5"/>
      <c r="I4" s="1">
        <v>1646161</v>
      </c>
      <c r="J4" s="5"/>
      <c r="K4" s="3">
        <v>725670.93038355606</v>
      </c>
    </row>
    <row r="5" spans="1:11" x14ac:dyDescent="0.25">
      <c r="E5" s="6" t="s">
        <v>7</v>
      </c>
      <c r="F5" s="6"/>
      <c r="G5" s="2">
        <v>13882499.571913311</v>
      </c>
      <c r="H5" s="4">
        <f>G5/G4</f>
        <v>0.94452640423150769</v>
      </c>
      <c r="I5">
        <v>397070</v>
      </c>
      <c r="J5" s="4">
        <f>I5/I4</f>
        <v>0.24120969941579226</v>
      </c>
      <c r="K5" s="2">
        <v>111322.542520155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13610679.189819559</v>
      </c>
      <c r="H7" s="4">
        <f>G7/G5</f>
        <v>0.98041992505127162</v>
      </c>
      <c r="I7">
        <v>389500</v>
      </c>
      <c r="J7" s="4">
        <f>I7/I5</f>
        <v>0.98093535144936661</v>
      </c>
      <c r="K7" s="2">
        <v>65935.342085098004</v>
      </c>
    </row>
    <row r="8" spans="1:11" x14ac:dyDescent="0.25">
      <c r="F8" t="s">
        <v>10</v>
      </c>
      <c r="G8" s="2">
        <f>G5-G7</f>
        <v>271820.3820937518</v>
      </c>
      <c r="H8" s="4">
        <f>1-H7</f>
        <v>1.9580074948728377E-2</v>
      </c>
      <c r="I8">
        <f>I5-I7</f>
        <v>7570</v>
      </c>
      <c r="J8" s="4">
        <f>1-J7</f>
        <v>1.906464855063339E-2</v>
      </c>
      <c r="K8" s="2">
        <f>K5-K7</f>
        <v>45387.200435056991</v>
      </c>
    </row>
    <row r="9" spans="1:11" x14ac:dyDescent="0.25">
      <c r="E9" s="6" t="s">
        <v>11</v>
      </c>
      <c r="F9" s="6"/>
      <c r="G9" s="2">
        <v>815197.85011403903</v>
      </c>
      <c r="H9" s="4">
        <f>1-H5-H10</f>
        <v>5.546377942364665E-2</v>
      </c>
      <c r="I9">
        <v>1249055</v>
      </c>
      <c r="J9" s="4">
        <f>1-J5-J10</f>
        <v>0.75876843152036766</v>
      </c>
      <c r="K9" s="2">
        <v>525480.19349150395</v>
      </c>
    </row>
    <row r="10" spans="1:11" x14ac:dyDescent="0.25">
      <c r="E10" s="6" t="s">
        <v>12</v>
      </c>
      <c r="F10" s="6"/>
      <c r="G10" s="2">
        <v>144.279082625</v>
      </c>
      <c r="H10" s="4">
        <f>G10/G4</f>
        <v>9.816344845658809E-6</v>
      </c>
      <c r="I10">
        <v>36</v>
      </c>
      <c r="J10" s="4">
        <f>I10/I4</f>
        <v>2.1869063840049668E-5</v>
      </c>
      <c r="K10" s="2">
        <v>88868.194371897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3440293.519676656</v>
      </c>
      <c r="H13" s="5">
        <f>G13/G5</f>
        <v>0.24781513601750527</v>
      </c>
      <c r="I13" s="1">
        <f>I14+I15</f>
        <v>108126</v>
      </c>
      <c r="J13" s="5">
        <f>I13/I5</f>
        <v>0.27230966832044728</v>
      </c>
      <c r="K13" s="3">
        <f>K14+K15</f>
        <v>22311.834595355998</v>
      </c>
    </row>
    <row r="14" spans="1:11" x14ac:dyDescent="0.25">
      <c r="E14" s="6" t="s">
        <v>15</v>
      </c>
      <c r="F14" s="6"/>
      <c r="G14" s="2">
        <v>3440293.519676656</v>
      </c>
      <c r="H14" s="4">
        <f>G14/G7</f>
        <v>0.25276427955556457</v>
      </c>
      <c r="I14">
        <v>108126</v>
      </c>
      <c r="J14" s="4">
        <f>I14/I7</f>
        <v>0.27760205391527598</v>
      </c>
      <c r="K14" s="2">
        <v>22311.834595355998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1400819.7712594529</v>
      </c>
      <c r="H18" s="4">
        <f>G18/G5</f>
        <v>0.1009054431446591</v>
      </c>
      <c r="I18">
        <v>40331</v>
      </c>
      <c r="J18" s="4">
        <f>I18/I5</f>
        <v>0.10157151132042209</v>
      </c>
      <c r="K18" s="2">
        <v>15453.273794311999</v>
      </c>
    </row>
    <row r="19" spans="2:11" x14ac:dyDescent="0.25">
      <c r="E19" s="6" t="s">
        <v>20</v>
      </c>
      <c r="F19" s="6"/>
      <c r="G19" s="2">
        <v>5486401.6264118096</v>
      </c>
      <c r="H19" s="4">
        <f>G19/G5</f>
        <v>0.39520272253505018</v>
      </c>
      <c r="I19">
        <v>153625</v>
      </c>
      <c r="J19" s="4">
        <f>I19/I5</f>
        <v>0.38689651698692928</v>
      </c>
      <c r="K19" s="2">
        <v>21309.043793614001</v>
      </c>
    </row>
    <row r="20" spans="2:11" x14ac:dyDescent="0.25">
      <c r="E20" s="6" t="s">
        <v>21</v>
      </c>
      <c r="F20" s="6"/>
      <c r="G20" s="2">
        <v>6995278.1742420504</v>
      </c>
      <c r="H20" s="4">
        <f>1-H18-H19</f>
        <v>0.50389183432029072</v>
      </c>
      <c r="I20">
        <v>203114</v>
      </c>
      <c r="J20" s="4">
        <f>1-J18-J19</f>
        <v>0.51153197169264863</v>
      </c>
      <c r="K20" s="2">
        <v>74560.224932229001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507622.83972675999</v>
      </c>
      <c r="H22" s="4">
        <f>G22/G20</f>
        <v>7.2566498012319819E-2</v>
      </c>
      <c r="I22">
        <v>17887</v>
      </c>
      <c r="J22" s="4">
        <f>I22/I20</f>
        <v>8.806384591904054E-2</v>
      </c>
      <c r="K22" s="2">
        <v>6972.6503543319996</v>
      </c>
    </row>
    <row r="23" spans="2:11" x14ac:dyDescent="0.25">
      <c r="F23" t="s">
        <v>24</v>
      </c>
      <c r="G23" s="2">
        <f>G20-G22</f>
        <v>6487655.3345152903</v>
      </c>
      <c r="H23" s="4">
        <f>1-H22</f>
        <v>0.92743350198768015</v>
      </c>
      <c r="I23">
        <f>I20-I22</f>
        <v>185227</v>
      </c>
      <c r="J23" s="4">
        <f>1-J22</f>
        <v>0.9119361540809594</v>
      </c>
      <c r="K23" s="2">
        <f>K20-K22</f>
        <v>67587.574577897001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2260347.0081663211</v>
      </c>
      <c r="H26" s="4">
        <f>G26/G5</f>
        <v>0.16281988675435602</v>
      </c>
      <c r="I26">
        <v>68518</v>
      </c>
      <c r="J26" s="4">
        <f>I26/I5</f>
        <v>0.17255899463570656</v>
      </c>
      <c r="K26" s="2">
        <v>25033.264489009001</v>
      </c>
    </row>
    <row r="27" spans="2:11" x14ac:dyDescent="0.25">
      <c r="E27" s="6" t="s">
        <v>27</v>
      </c>
      <c r="F27" s="6"/>
      <c r="G27" s="2">
        <v>11621406.129289815</v>
      </c>
      <c r="H27" s="4">
        <f>G27/G5</f>
        <v>0.8371263452297828</v>
      </c>
      <c r="I27">
        <v>328421</v>
      </c>
      <c r="J27" s="4">
        <f>I27/I5</f>
        <v>0.82711108872491002</v>
      </c>
      <c r="K27" s="2">
        <v>86261.414039744996</v>
      </c>
    </row>
    <row r="28" spans="2:11" x14ac:dyDescent="0.25">
      <c r="E28" s="6" t="s">
        <v>28</v>
      </c>
      <c r="F28" s="6"/>
      <c r="G28" s="2">
        <v>6.2739647999999999</v>
      </c>
      <c r="H28" s="4">
        <f>G28/G5</f>
        <v>4.5193336887928392E-7</v>
      </c>
      <c r="I28">
        <v>4</v>
      </c>
      <c r="J28" s="4">
        <f>I28/I5</f>
        <v>1.007379051552623E-5</v>
      </c>
      <c r="K28" s="2">
        <v>0</v>
      </c>
    </row>
    <row r="29" spans="2:11" x14ac:dyDescent="0.25">
      <c r="E29" s="6" t="s">
        <v>29</v>
      </c>
      <c r="F29" s="6"/>
      <c r="G29" s="2">
        <v>740.16049237599998</v>
      </c>
      <c r="H29" s="4">
        <f>G29/G5</f>
        <v>5.3316082492339649E-5</v>
      </c>
      <c r="I29">
        <v>127</v>
      </c>
      <c r="J29" s="4">
        <f>I29/I5</f>
        <v>3.1984284886795778E-4</v>
      </c>
      <c r="K29" s="2">
        <v>27.863991401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14623579.962174531</v>
      </c>
      <c r="H4" s="5"/>
      <c r="I4" s="1">
        <v>3861951</v>
      </c>
      <c r="J4" s="5"/>
      <c r="K4" s="3">
        <v>113912950.17187783</v>
      </c>
    </row>
    <row r="5" spans="1:11" x14ac:dyDescent="0.25">
      <c r="E5" s="6" t="s">
        <v>7</v>
      </c>
      <c r="F5" s="6"/>
      <c r="G5" s="2">
        <v>11932347.929744996</v>
      </c>
      <c r="H5" s="4">
        <f>G5/G4</f>
        <v>0.81596626548419082</v>
      </c>
      <c r="I5">
        <v>438481</v>
      </c>
      <c r="J5" s="4">
        <f>I5/I4</f>
        <v>0.11353872692843592</v>
      </c>
      <c r="K5" s="2">
        <v>1896899.19656574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11461747.653010009</v>
      </c>
      <c r="H7" s="4">
        <f>G7/G5</f>
        <v>0.96056096591334938</v>
      </c>
      <c r="I7">
        <v>424213</v>
      </c>
      <c r="J7" s="4">
        <f>I7/I5</f>
        <v>0.9674603916703346</v>
      </c>
      <c r="K7" s="2">
        <v>1380700.0165175281</v>
      </c>
    </row>
    <row r="8" spans="1:11" x14ac:dyDescent="0.25">
      <c r="F8" t="s">
        <v>10</v>
      </c>
      <c r="G8" s="2">
        <f>G5-G7</f>
        <v>470600.27673498727</v>
      </c>
      <c r="H8" s="4">
        <f>1-H7</f>
        <v>3.9439034086650615E-2</v>
      </c>
      <c r="I8">
        <f>I5-I7</f>
        <v>14268</v>
      </c>
      <c r="J8" s="4">
        <f>1-J7</f>
        <v>3.2539608329665404E-2</v>
      </c>
      <c r="K8" s="2">
        <f>K5-K7</f>
        <v>516199.18004821194</v>
      </c>
    </row>
    <row r="9" spans="1:11" x14ac:dyDescent="0.25">
      <c r="E9" s="6" t="s">
        <v>11</v>
      </c>
      <c r="F9" s="6"/>
      <c r="G9" s="2">
        <v>2357374.6601143298</v>
      </c>
      <c r="H9" s="4">
        <f>1-H5-H10</f>
        <v>0.16120366327615629</v>
      </c>
      <c r="I9">
        <v>3398957</v>
      </c>
      <c r="J9" s="4">
        <f>1-J5-J10</f>
        <v>0.88011396312382006</v>
      </c>
      <c r="K9" s="2">
        <v>107728303.44534642</v>
      </c>
    </row>
    <row r="10" spans="1:11" x14ac:dyDescent="0.25">
      <c r="E10" s="6" t="s">
        <v>12</v>
      </c>
      <c r="F10" s="6"/>
      <c r="G10" s="2">
        <v>333857.37231520499</v>
      </c>
      <c r="H10" s="4">
        <f>G10/G4</f>
        <v>2.2830071239652885E-2</v>
      </c>
      <c r="I10">
        <v>24513</v>
      </c>
      <c r="J10" s="4">
        <f>I10/I4</f>
        <v>6.3473099477440289E-3</v>
      </c>
      <c r="K10" s="2">
        <v>4287747.5299656698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2057260.685923096</v>
      </c>
      <c r="H13" s="5">
        <f>G13/G5</f>
        <v>0.17241038377658682</v>
      </c>
      <c r="I13" s="1">
        <f>I14+I15</f>
        <v>60109</v>
      </c>
      <c r="J13" s="5">
        <f>I13/I5</f>
        <v>0.1370846171213804</v>
      </c>
      <c r="K13" s="3">
        <f>K14+K15</f>
        <v>215545.756895264</v>
      </c>
    </row>
    <row r="14" spans="1:11" x14ac:dyDescent="0.25">
      <c r="E14" s="6" t="s">
        <v>15</v>
      </c>
      <c r="F14" s="6"/>
      <c r="G14" s="2">
        <v>2057260.685923096</v>
      </c>
      <c r="H14" s="4">
        <f>G14/G7</f>
        <v>0.17948926709992885</v>
      </c>
      <c r="I14">
        <v>60109</v>
      </c>
      <c r="J14" s="4">
        <f>I14/I7</f>
        <v>0.14169532758307737</v>
      </c>
      <c r="K14" s="2">
        <v>215545.756895264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1309114.188654307</v>
      </c>
      <c r="H18" s="4">
        <f>G18/G5</f>
        <v>0.10971136580680345</v>
      </c>
      <c r="I18">
        <v>44292</v>
      </c>
      <c r="J18" s="4">
        <f>I18/I5</f>
        <v>0.10101235857425978</v>
      </c>
      <c r="K18" s="2">
        <v>202580.86196144699</v>
      </c>
    </row>
    <row r="19" spans="2:11" x14ac:dyDescent="0.25">
      <c r="E19" s="6" t="s">
        <v>20</v>
      </c>
      <c r="F19" s="6"/>
      <c r="G19" s="2">
        <v>5088986.1823656913</v>
      </c>
      <c r="H19" s="4">
        <f>G19/G5</f>
        <v>0.42648657349991026</v>
      </c>
      <c r="I19">
        <v>153291</v>
      </c>
      <c r="J19" s="4">
        <f>I19/I5</f>
        <v>0.34959553549640693</v>
      </c>
      <c r="K19" s="2">
        <v>275549.98204789299</v>
      </c>
    </row>
    <row r="20" spans="2:11" x14ac:dyDescent="0.25">
      <c r="E20" s="6" t="s">
        <v>21</v>
      </c>
      <c r="F20" s="6"/>
      <c r="G20" s="2">
        <v>5533060.969104927</v>
      </c>
      <c r="H20" s="4">
        <f>1-H18-H19</f>
        <v>0.46380206069328633</v>
      </c>
      <c r="I20">
        <v>240832</v>
      </c>
      <c r="J20" s="4">
        <f>1-J18-J19</f>
        <v>0.54939210592933341</v>
      </c>
      <c r="K20" s="2">
        <v>1377697.331815538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418536.73182113701</v>
      </c>
      <c r="H22" s="4">
        <f>G22/G20</f>
        <v>7.5642891729935685E-2</v>
      </c>
      <c r="I22">
        <v>24381</v>
      </c>
      <c r="J22" s="4">
        <f>I22/I20</f>
        <v>0.10123654663832049</v>
      </c>
      <c r="K22" s="2">
        <v>253687.42540489</v>
      </c>
    </row>
    <row r="23" spans="2:11" x14ac:dyDescent="0.25">
      <c r="F23" t="s">
        <v>24</v>
      </c>
      <c r="G23" s="2">
        <f>G20-G22</f>
        <v>5114524.2372837905</v>
      </c>
      <c r="H23" s="4">
        <f>1-H22</f>
        <v>0.92435710827006434</v>
      </c>
      <c r="I23">
        <f>I20-I22</f>
        <v>216451</v>
      </c>
      <c r="J23" s="4">
        <f>1-J22</f>
        <v>0.89876345336167951</v>
      </c>
      <c r="K23" s="2">
        <f>K20-K22</f>
        <v>1124009.906410648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1645881.933007655</v>
      </c>
      <c r="H26" s="4">
        <f>G26/G5</f>
        <v>0.13793445704887594</v>
      </c>
      <c r="I26">
        <v>62205</v>
      </c>
      <c r="J26" s="4">
        <f>I26/I5</f>
        <v>0.14186475582750449</v>
      </c>
      <c r="K26" s="2">
        <v>210633.64281342601</v>
      </c>
    </row>
    <row r="27" spans="2:11" x14ac:dyDescent="0.25">
      <c r="E27" s="6" t="s">
        <v>27</v>
      </c>
      <c r="F27" s="6"/>
      <c r="G27" s="2">
        <v>10273879.800669696</v>
      </c>
      <c r="H27" s="4">
        <f>G27/G5</f>
        <v>0.86101074668288335</v>
      </c>
      <c r="I27">
        <v>374898</v>
      </c>
      <c r="J27" s="4">
        <f>I27/I5</f>
        <v>0.85499257664528228</v>
      </c>
      <c r="K27" s="2">
        <v>1685731.505516646</v>
      </c>
    </row>
    <row r="28" spans="2:11" x14ac:dyDescent="0.25">
      <c r="E28" s="6" t="s">
        <v>28</v>
      </c>
      <c r="F28" s="6"/>
      <c r="G28" s="2">
        <v>253.92389449199999</v>
      </c>
      <c r="H28" s="4">
        <f>G28/G5</f>
        <v>2.1280295880328603E-5</v>
      </c>
      <c r="I28">
        <v>25</v>
      </c>
      <c r="J28" s="4">
        <f>I28/I5</f>
        <v>5.7015013193274051E-5</v>
      </c>
      <c r="K28" s="2">
        <v>105.446673127</v>
      </c>
    </row>
    <row r="29" spans="2:11" x14ac:dyDescent="0.25">
      <c r="E29" s="6" t="s">
        <v>29</v>
      </c>
      <c r="F29" s="6"/>
      <c r="G29" s="2">
        <v>4000.905228441</v>
      </c>
      <c r="H29" s="4">
        <f>G29/G5</f>
        <v>3.3529907542064965E-4</v>
      </c>
      <c r="I29">
        <v>825</v>
      </c>
      <c r="J29" s="4">
        <f>I29/I5</f>
        <v>1.8814954353780437E-3</v>
      </c>
      <c r="K29" s="2">
        <v>217.18177996700001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13610679.189819559</v>
      </c>
    </row>
    <row r="3" spans="1:2" x14ac:dyDescent="0.25">
      <c r="A3" t="s">
        <v>32</v>
      </c>
      <c r="B3">
        <f>'NEWT - UK'!$G$8</f>
        <v>271820.3820937518</v>
      </c>
    </row>
    <row r="4" spans="1:2" x14ac:dyDescent="0.25">
      <c r="A4" t="s">
        <v>33</v>
      </c>
      <c r="B4">
        <f>'NEWT - UK'!$G$9</f>
        <v>815197.85011403903</v>
      </c>
    </row>
    <row r="5" spans="1:2" x14ac:dyDescent="0.25">
      <c r="A5" t="s">
        <v>34</v>
      </c>
      <c r="B5">
        <f>'NEWT - UK'!$G$10</f>
        <v>144.279082625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389500</v>
      </c>
    </row>
    <row r="16" spans="1:2" x14ac:dyDescent="0.25">
      <c r="A16" t="s">
        <v>32</v>
      </c>
      <c r="B16">
        <f>'NEWT - UK'!$I$8</f>
        <v>7570</v>
      </c>
    </row>
    <row r="17" spans="1:2" x14ac:dyDescent="0.25">
      <c r="A17" t="s">
        <v>33</v>
      </c>
      <c r="B17">
        <f>'NEWT - UK'!$I$9</f>
        <v>1249055</v>
      </c>
    </row>
    <row r="18" spans="1:2" x14ac:dyDescent="0.25">
      <c r="A18" t="s">
        <v>34</v>
      </c>
      <c r="B18">
        <f>'NEWT - UK'!$I$10</f>
        <v>36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1400819.7712594529</v>
      </c>
    </row>
    <row r="28" spans="1:2" x14ac:dyDescent="0.25">
      <c r="A28" t="s">
        <v>37</v>
      </c>
      <c r="B28">
        <f>'NEWT - UK'!$G$19</f>
        <v>5486401.6264118096</v>
      </c>
    </row>
    <row r="29" spans="1:2" x14ac:dyDescent="0.25">
      <c r="A29" t="s">
        <v>38</v>
      </c>
      <c r="B29">
        <f>'NEWT - UK'!$G$22</f>
        <v>507622.83972675999</v>
      </c>
    </row>
    <row r="30" spans="1:2" x14ac:dyDescent="0.25">
      <c r="A30" t="s">
        <v>39</v>
      </c>
      <c r="B30">
        <f>'NEWT - UK'!$G$23</f>
        <v>6487655.3345152903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2260347.0081663211</v>
      </c>
    </row>
    <row r="41" spans="1:2" x14ac:dyDescent="0.25">
      <c r="A41" t="s">
        <v>42</v>
      </c>
      <c r="B41">
        <f>'NEWT - UK'!$G$27</f>
        <v>11621406.129289815</v>
      </c>
    </row>
    <row r="42" spans="1:2" x14ac:dyDescent="0.25">
      <c r="A42" t="s">
        <v>43</v>
      </c>
      <c r="B42">
        <f>'NEWT - UK'!$G$28</f>
        <v>6.2739647999999999</v>
      </c>
    </row>
    <row r="43" spans="1:2" x14ac:dyDescent="0.25">
      <c r="A43" t="s">
        <v>44</v>
      </c>
      <c r="B43">
        <f>'NEWT - UK'!$G$29</f>
        <v>740.16049237599998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2026-03-18T15:43:29Z</dcterms:created>
  <dcterms:modified xsi:type="dcterms:W3CDTF">2026-03-18T15:43:29Z</dcterms:modified>
</cp:coreProperties>
</file>