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5E37CC3-2775-4B02-9452-500A3CE408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<sst xmlns="http://schemas.openxmlformats.org/spreadsheetml/2006/main" count="82" uniqueCount="45">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</sst>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13222195.062443821</c:v>
                </c:pt>
                <c:pt idx="1">
                  <c:v>257002.01298737153</c:v>
                </c:pt>
                <c:pt idx="2">
                  <c:v>669051.66331908596</c:v>
                </c:pt>
                <c:pt idx="3">
                  <c:v>10.707979015999999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CF-48FC-83CC-A654C6F0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377262</c:v>
                </c:pt>
                <c:pt idx="1">
                  <c:v>7172</c:v>
                </c:pt>
                <c:pt idx="2">
                  <c:v>1051516</c:v>
                </c:pt>
                <c:pt idx="3">
                  <c:v>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C4-4E13-83BB-D10C72749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1351037.365498289</c:v>
                </c:pt>
                <c:pt idx="1">
                  <c:v>5291462.0388412494</c:v>
                </c:pt>
                <c:pt idx="2">
                  <c:v>525190.36995532701</c:v>
                </c:pt>
                <c:pt idx="3">
                  <c:v>6311507.301136326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09-4A8A-A842-CA3B8493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2330007.7121463441</c:v>
                </c:pt>
                <c:pt idx="1">
                  <c:v>11148714.704665828</c:v>
                </c:pt>
                <c:pt idx="2">
                  <c:v>1.2051297999999999</c:v>
                </c:pt>
                <c:pt idx="3">
                  <c:v>473.45348921900001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13-456E-970C-7D2132AA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14148259.446729291</v>
      </c>
      <c r="H4" s="5"/>
      <c r="I4" s="1">
        <v>1435987</v>
      </c>
      <c r="J4" s="5"/>
      <c r="K4" s="3">
        <v>706529.76775708701</v>
      </c>
    </row>
    <row r="5" spans="1:11" x14ac:dyDescent="0.35">
      <c r="E5" s="6" t="s">
        <v>7</v>
      </c>
      <c r="F5" s="6"/>
      <c r="G5" s="2">
        <v>13479197.075431192</v>
      </c>
      <c r="H5" s="4">
        <f>G5/G4</f>
        <v>0.95271062325247591</v>
      </c>
      <c r="I5">
        <v>384434</v>
      </c>
      <c r="J5" s="4">
        <f>I5/I4</f>
        <v>0.26771412276016426</v>
      </c>
      <c r="K5" s="2">
        <v>225600.54589634901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13222195.062443821</v>
      </c>
      <c r="H7" s="4">
        <f>G7/G5</f>
        <v>0.98093343308587611</v>
      </c>
      <c r="I7">
        <v>377262</v>
      </c>
      <c r="J7" s="4">
        <f>I7/I5</f>
        <v>0.98134400183126358</v>
      </c>
      <c r="K7" s="2">
        <v>173041.92323131001</v>
      </c>
    </row>
    <row r="8" spans="1:11" x14ac:dyDescent="0.35">
      <c r="F8" t="s">
        <v>10</v>
      </c>
      <c r="G8" s="2">
        <f>G5-G7</f>
        <v>257002.01298737153</v>
      </c>
      <c r="H8" s="4">
        <f>1-H7</f>
        <v>1.9066566914123895E-2</v>
      </c>
      <c r="I8">
        <f>I5-I7</f>
        <v>7172</v>
      </c>
      <c r="J8" s="4">
        <f>1-J7</f>
        <v>1.8655998168736421E-2</v>
      </c>
      <c r="K8" s="2">
        <f>K5-K7</f>
        <v>52558.622665039002</v>
      </c>
    </row>
    <row r="9" spans="1:11" x14ac:dyDescent="0.35">
      <c r="E9" s="6" t="s">
        <v>11</v>
      </c>
      <c r="F9" s="6"/>
      <c r="G9" s="2">
        <v>669051.66331908596</v>
      </c>
      <c r="H9" s="4">
        <f>1-H5-H10</f>
        <v>4.7288619906793519E-2</v>
      </c>
      <c r="I9">
        <v>1051516</v>
      </c>
      <c r="J9" s="4">
        <f>1-J5-J10</f>
        <v>0.73226011098986277</v>
      </c>
      <c r="K9" s="2">
        <v>480890.950462849</v>
      </c>
    </row>
    <row r="10" spans="1:11" x14ac:dyDescent="0.35">
      <c r="E10" s="6" t="s">
        <v>12</v>
      </c>
      <c r="F10" s="6"/>
      <c r="G10" s="2">
        <v>10.707979015999999</v>
      </c>
      <c r="H10" s="4">
        <f>G10/G4</f>
        <v>7.5684073057307448E-7</v>
      </c>
      <c r="I10">
        <v>37</v>
      </c>
      <c r="J10" s="4">
        <f>I10/I4</f>
        <v>2.5766249973015076E-5</v>
      </c>
      <c r="K10" s="2">
        <v>38.271397888999999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3372886.6841326738</v>
      </c>
      <c r="H13" s="5">
        <f>G13/G5</f>
        <v>0.25022905038464816</v>
      </c>
      <c r="I13" s="1">
        <f>I14+I15</f>
        <v>103317</v>
      </c>
      <c r="J13" s="5">
        <f>I13/I5</f>
        <v>0.26875094294469271</v>
      </c>
      <c r="K13" s="3">
        <f>K14+K15</f>
        <v>39924.996810236</v>
      </c>
    </row>
    <row r="14" spans="1:11" x14ac:dyDescent="0.35">
      <c r="E14" s="6" t="s">
        <v>15</v>
      </c>
      <c r="F14" s="6"/>
      <c r="G14" s="2">
        <v>3372886.6841326738</v>
      </c>
      <c r="H14" s="4">
        <f>G14/G7</f>
        <v>0.25509279421485653</v>
      </c>
      <c r="I14">
        <v>103317</v>
      </c>
      <c r="J14" s="4">
        <f>I14/I7</f>
        <v>0.27386007602143869</v>
      </c>
      <c r="K14" s="2">
        <v>39924.996810236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1351037.365498289</v>
      </c>
      <c r="H18" s="4">
        <f>G18/G5</f>
        <v>0.10023129404056659</v>
      </c>
      <c r="I18">
        <v>40292</v>
      </c>
      <c r="J18" s="4">
        <f>I18/I5</f>
        <v>0.10480862774884636</v>
      </c>
      <c r="K18" s="2">
        <v>40660.396280157001</v>
      </c>
    </row>
    <row r="19" spans="2:11" x14ac:dyDescent="0.35">
      <c r="E19" s="6" t="s">
        <v>20</v>
      </c>
      <c r="F19" s="6"/>
      <c r="G19" s="2">
        <v>5291462.0388412494</v>
      </c>
      <c r="H19" s="4">
        <f>G19/G5</f>
        <v>0.39256507707614907</v>
      </c>
      <c r="I19">
        <v>144386</v>
      </c>
      <c r="J19" s="4">
        <f>I19/I5</f>
        <v>0.3755807238693768</v>
      </c>
      <c r="K19" s="2">
        <v>68605.191186764001</v>
      </c>
    </row>
    <row r="20" spans="2:11" x14ac:dyDescent="0.35">
      <c r="E20" s="6" t="s">
        <v>21</v>
      </c>
      <c r="F20" s="6"/>
      <c r="G20" s="2">
        <v>6836697.6710916534</v>
      </c>
      <c r="H20" s="4">
        <f>1-H18-H19</f>
        <v>0.5072036288832843</v>
      </c>
      <c r="I20">
        <v>199756</v>
      </c>
      <c r="J20" s="4">
        <f>1-J18-J19</f>
        <v>0.51961064838177684</v>
      </c>
      <c r="K20" s="2">
        <v>116334.95842942801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525190.36995532701</v>
      </c>
      <c r="H22" s="4">
        <f>G22/G20</f>
        <v>7.6819305931289911E-2</v>
      </c>
      <c r="I22">
        <v>14602</v>
      </c>
      <c r="J22" s="4">
        <f>I22/I20</f>
        <v>7.3099181000820995E-2</v>
      </c>
      <c r="K22" s="2">
        <v>5851.4368363889998</v>
      </c>
    </row>
    <row r="23" spans="2:11" x14ac:dyDescent="0.35">
      <c r="F23" t="s">
        <v>24</v>
      </c>
      <c r="G23" s="2">
        <f>G20-G22</f>
        <v>6311507.301136326</v>
      </c>
      <c r="H23" s="4">
        <f>1-H22</f>
        <v>0.92318069406871006</v>
      </c>
      <c r="I23">
        <f>I20-I22</f>
        <v>185154</v>
      </c>
      <c r="J23" s="4">
        <f>1-J22</f>
        <v>0.92690081899917898</v>
      </c>
      <c r="K23" s="2">
        <f>K20-K22</f>
        <v>110483.52159303901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2330007.7121463441</v>
      </c>
      <c r="H26" s="4">
        <f>G26/G5</f>
        <v>0.17285953303504234</v>
      </c>
      <c r="I26">
        <v>67714</v>
      </c>
      <c r="J26" s="4">
        <f>I26/I5</f>
        <v>0.17613946737281302</v>
      </c>
      <c r="K26" s="2">
        <v>50474.578017729997</v>
      </c>
    </row>
    <row r="27" spans="2:11" x14ac:dyDescent="0.35">
      <c r="E27" s="6" t="s">
        <v>27</v>
      </c>
      <c r="F27" s="6"/>
      <c r="G27" s="2">
        <v>11148714.704665828</v>
      </c>
      <c r="H27" s="4">
        <f>G27/G5</f>
        <v>0.82710525280373104</v>
      </c>
      <c r="I27">
        <v>316642</v>
      </c>
      <c r="J27" s="4">
        <f>I27/I5</f>
        <v>0.82365763694158167</v>
      </c>
      <c r="K27" s="2">
        <v>175112.40383270499</v>
      </c>
    </row>
    <row r="28" spans="2:11" x14ac:dyDescent="0.35">
      <c r="E28" s="6" t="s">
        <v>28</v>
      </c>
      <c r="F28" s="6"/>
      <c r="G28" s="2">
        <v>1.2051297999999999</v>
      </c>
      <c r="H28" s="4">
        <f>G28/G5</f>
        <v>8.9406645904496387E-8</v>
      </c>
      <c r="I28">
        <v>2</v>
      </c>
      <c r="J28" s="4">
        <f>I28/I5</f>
        <v>5.2024534770597813E-6</v>
      </c>
      <c r="K28" s="2">
        <v>0</v>
      </c>
    </row>
    <row r="29" spans="2:11" x14ac:dyDescent="0.35">
      <c r="E29" s="6" t="s">
        <v>29</v>
      </c>
      <c r="F29" s="6"/>
      <c r="G29" s="2">
        <v>473.45348921900001</v>
      </c>
      <c r="H29" s="4">
        <f>G29/G5</f>
        <v>3.51247545806696E-5</v>
      </c>
      <c r="I29">
        <v>76</v>
      </c>
      <c r="J29" s="4">
        <f>I29/I5</f>
        <v>1.9769323212827169E-4</v>
      </c>
      <c r="K29" s="2">
        <v>13.564045913999999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16124949.088325694</v>
      </c>
      <c r="H4" s="5"/>
      <c r="I4" s="1">
        <v>3875225</v>
      </c>
      <c r="J4" s="5"/>
      <c r="K4" s="3">
        <v>121249830.55226794</v>
      </c>
    </row>
    <row r="5" spans="1:11" x14ac:dyDescent="0.35">
      <c r="E5" s="6" t="s">
        <v>7</v>
      </c>
      <c r="F5" s="6"/>
      <c r="G5" s="2">
        <v>11508848.709744733</v>
      </c>
      <c r="H5" s="4">
        <f>G5/G4</f>
        <v>0.71372930523402567</v>
      </c>
      <c r="I5">
        <v>416305</v>
      </c>
      <c r="J5" s="4">
        <f>I5/I4</f>
        <v>0.10742731067228355</v>
      </c>
      <c r="K5" s="2">
        <v>4038666.2584619601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11073238.954753203</v>
      </c>
      <c r="H7" s="4">
        <f>G7/G5</f>
        <v>0.96215001465588024</v>
      </c>
      <c r="I7">
        <v>403565</v>
      </c>
      <c r="J7" s="4">
        <f>I7/I5</f>
        <v>0.96939743697529457</v>
      </c>
      <c r="K7" s="2">
        <v>3309520.8737604669</v>
      </c>
    </row>
    <row r="8" spans="1:11" x14ac:dyDescent="0.35">
      <c r="F8" t="s">
        <v>10</v>
      </c>
      <c r="G8" s="2">
        <f>G5-G7</f>
        <v>435609.75499152951</v>
      </c>
      <c r="H8" s="4">
        <f>1-H7</f>
        <v>3.7849985344119763E-2</v>
      </c>
      <c r="I8">
        <f>I5-I7</f>
        <v>12740</v>
      </c>
      <c r="J8" s="4">
        <f>1-J7</f>
        <v>3.0602563024705431E-2</v>
      </c>
      <c r="K8" s="2">
        <f>K5-K7</f>
        <v>729145.3847014932</v>
      </c>
    </row>
    <row r="9" spans="1:11" x14ac:dyDescent="0.35">
      <c r="E9" s="6" t="s">
        <v>11</v>
      </c>
      <c r="F9" s="6"/>
      <c r="G9" s="2">
        <v>4304433.6610228084</v>
      </c>
      <c r="H9" s="4">
        <f>1-H5-H10</f>
        <v>0.26694246520996295</v>
      </c>
      <c r="I9">
        <v>3434586</v>
      </c>
      <c r="J9" s="4">
        <f>1-J5-J10</f>
        <v>0.88629331200123873</v>
      </c>
      <c r="K9" s="2">
        <v>113056546.45939246</v>
      </c>
    </row>
    <row r="10" spans="1:11" x14ac:dyDescent="0.35">
      <c r="E10" s="6" t="s">
        <v>12</v>
      </c>
      <c r="F10" s="6"/>
      <c r="G10" s="2">
        <v>311666.71755815501</v>
      </c>
      <c r="H10" s="4">
        <f>G10/G4</f>
        <v>1.9328229556011354E-2</v>
      </c>
      <c r="I10">
        <v>24334</v>
      </c>
      <c r="J10" s="4">
        <f>I10/I4</f>
        <v>6.2793773264778171E-3</v>
      </c>
      <c r="K10" s="2">
        <v>4154617.8344135191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1991349.468436464</v>
      </c>
      <c r="H13" s="5">
        <f>G13/G5</f>
        <v>0.17302768666603074</v>
      </c>
      <c r="I13" s="1">
        <f>I14+I15</f>
        <v>55048</v>
      </c>
      <c r="J13" s="5">
        <f>I13/I5</f>
        <v>0.13222997561883715</v>
      </c>
      <c r="K13" s="3">
        <f>K14+K15</f>
        <v>706349.81876960304</v>
      </c>
    </row>
    <row r="14" spans="1:11" x14ac:dyDescent="0.35">
      <c r="E14" s="6" t="s">
        <v>15</v>
      </c>
      <c r="F14" s="6"/>
      <c r="G14" s="2">
        <v>1991349.468436464</v>
      </c>
      <c r="H14" s="4">
        <f>G14/G7</f>
        <v>0.1798344167025922</v>
      </c>
      <c r="I14">
        <v>55048</v>
      </c>
      <c r="J14" s="4">
        <f>I14/I7</f>
        <v>0.13640429670561124</v>
      </c>
      <c r="K14" s="2">
        <v>706349.81876960304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1247347.5887775361</v>
      </c>
      <c r="H18" s="4">
        <f>G18/G5</f>
        <v>0.10838161316008839</v>
      </c>
      <c r="I18">
        <v>41304</v>
      </c>
      <c r="J18" s="4">
        <f>I18/I5</f>
        <v>9.9215719244304057E-2</v>
      </c>
      <c r="K18" s="2">
        <v>510719.167384186</v>
      </c>
    </row>
    <row r="19" spans="2:11" x14ac:dyDescent="0.35">
      <c r="E19" s="6" t="s">
        <v>20</v>
      </c>
      <c r="F19" s="6"/>
      <c r="G19" s="2">
        <v>4850201.7397355391</v>
      </c>
      <c r="H19" s="4">
        <f>G19/G5</f>
        <v>0.42143240058658454</v>
      </c>
      <c r="I19">
        <v>143381</v>
      </c>
      <c r="J19" s="4">
        <f>I19/I5</f>
        <v>0.3444133507884844</v>
      </c>
      <c r="K19" s="2">
        <v>718747.40073708596</v>
      </c>
    </row>
    <row r="20" spans="2:11" x14ac:dyDescent="0.35">
      <c r="E20" s="6" t="s">
        <v>21</v>
      </c>
      <c r="F20" s="6"/>
      <c r="G20" s="2">
        <v>5410058.952382626</v>
      </c>
      <c r="H20" s="4">
        <f>1-H18-H19</f>
        <v>0.47018598625332703</v>
      </c>
      <c r="I20">
        <v>231551</v>
      </c>
      <c r="J20" s="4">
        <f>1-J18-J19</f>
        <v>0.55637092996721149</v>
      </c>
      <c r="K20" s="2">
        <v>2707197.6506738109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401000.341714226</v>
      </c>
      <c r="H22" s="4">
        <f>G22/G20</f>
        <v>7.4121251772611974E-2</v>
      </c>
      <c r="I22">
        <v>21571</v>
      </c>
      <c r="J22" s="4">
        <f>I22/I20</f>
        <v>9.3158742566432445E-2</v>
      </c>
      <c r="K22" s="2">
        <v>373940.17851065903</v>
      </c>
    </row>
    <row r="23" spans="2:11" x14ac:dyDescent="0.35">
      <c r="F23" t="s">
        <v>24</v>
      </c>
      <c r="G23" s="2">
        <f>G20-G22</f>
        <v>5009058.6106684003</v>
      </c>
      <c r="H23" s="4">
        <f>1-H22</f>
        <v>0.92587874822738803</v>
      </c>
      <c r="I23">
        <f>I20-I22</f>
        <v>209980</v>
      </c>
      <c r="J23" s="4">
        <f>1-J22</f>
        <v>0.90684125743356758</v>
      </c>
      <c r="K23" s="2">
        <f>K20-K22</f>
        <v>2333257.4721631519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1659531.3187804569</v>
      </c>
      <c r="H26" s="4">
        <f>G26/G5</f>
        <v>0.14419611905883378</v>
      </c>
      <c r="I26">
        <v>59384</v>
      </c>
      <c r="J26" s="4">
        <f>I26/I5</f>
        <v>0.14264541622128007</v>
      </c>
      <c r="K26" s="2">
        <v>602564.28190403502</v>
      </c>
    </row>
    <row r="27" spans="2:11" x14ac:dyDescent="0.35">
      <c r="E27" s="6" t="s">
        <v>27</v>
      </c>
      <c r="F27" s="6"/>
      <c r="G27" s="2">
        <v>9835207.5083591528</v>
      </c>
      <c r="H27" s="4">
        <f>G27/G5</f>
        <v>0.85457787797936036</v>
      </c>
      <c r="I27">
        <v>355566</v>
      </c>
      <c r="J27" s="4">
        <f>I27/I5</f>
        <v>0.8540997585904565</v>
      </c>
      <c r="K27" s="2">
        <v>3435591.8691805392</v>
      </c>
    </row>
    <row r="28" spans="2:11" x14ac:dyDescent="0.35">
      <c r="E28" s="6" t="s">
        <v>28</v>
      </c>
      <c r="F28" s="6"/>
      <c r="G28" s="2">
        <v>1524.0702204429999</v>
      </c>
      <c r="H28" s="4">
        <f>G28/G5</f>
        <v>1.3242594970881358E-4</v>
      </c>
      <c r="I28">
        <v>45</v>
      </c>
      <c r="J28" s="4">
        <f>I28/I5</f>
        <v>1.0809382544048233E-4</v>
      </c>
      <c r="K28" s="2">
        <v>105.05502905500001</v>
      </c>
    </row>
    <row r="29" spans="2:11" x14ac:dyDescent="0.35">
      <c r="E29" s="6" t="s">
        <v>29</v>
      </c>
      <c r="F29" s="6"/>
      <c r="G29" s="2">
        <v>4295.1926926599999</v>
      </c>
      <c r="H29" s="4">
        <f>G29/G5</f>
        <v>3.7320785084464525E-4</v>
      </c>
      <c r="I29">
        <v>780</v>
      </c>
      <c r="J29" s="4">
        <f>I29/I5</f>
        <v>1.8736263076350272E-3</v>
      </c>
      <c r="K29" s="2">
        <v>196.19881329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13222195.062443821</v>
      </c>
    </row>
    <row r="3" spans="1:2" x14ac:dyDescent="0.35">
      <c r="A3" t="s">
        <v>32</v>
      </c>
      <c r="B3">
        <f>'NEWT - UK'!$G$8</f>
        <v>257002.01298737153</v>
      </c>
    </row>
    <row r="4" spans="1:2" x14ac:dyDescent="0.35">
      <c r="A4" t="s">
        <v>33</v>
      </c>
      <c r="B4">
        <f>'NEWT - UK'!$G$9</f>
        <v>669051.66331908596</v>
      </c>
    </row>
    <row r="5" spans="1:2" x14ac:dyDescent="0.35">
      <c r="A5" t="s">
        <v>34</v>
      </c>
      <c r="B5">
        <f>'NEWT - UK'!$G$10</f>
        <v>10.707979015999999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377262</v>
      </c>
    </row>
    <row r="16" spans="1:2" x14ac:dyDescent="0.35">
      <c r="A16" t="s">
        <v>32</v>
      </c>
      <c r="B16">
        <f>'NEWT - UK'!$I$8</f>
        <v>7172</v>
      </c>
    </row>
    <row r="17" spans="1:2" x14ac:dyDescent="0.35">
      <c r="A17" t="s">
        <v>33</v>
      </c>
      <c r="B17">
        <f>'NEWT - UK'!$I$9</f>
        <v>1051516</v>
      </c>
    </row>
    <row r="18" spans="1:2" x14ac:dyDescent="0.35">
      <c r="A18" t="s">
        <v>34</v>
      </c>
      <c r="B18">
        <f>'NEWT - UK'!$I$10</f>
        <v>37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1351037.365498289</v>
      </c>
    </row>
    <row r="28" spans="1:2" x14ac:dyDescent="0.35">
      <c r="A28" t="s">
        <v>37</v>
      </c>
      <c r="B28">
        <f>'NEWT - UK'!$G$19</f>
        <v>5291462.0388412494</v>
      </c>
    </row>
    <row r="29" spans="1:2" x14ac:dyDescent="0.35">
      <c r="A29" t="s">
        <v>38</v>
      </c>
      <c r="B29">
        <f>'NEWT - UK'!$G$22</f>
        <v>525190.36995532701</v>
      </c>
    </row>
    <row r="30" spans="1:2" x14ac:dyDescent="0.35">
      <c r="A30" t="s">
        <v>39</v>
      </c>
      <c r="B30">
        <f>'NEWT - UK'!$G$23</f>
        <v>6311507.301136326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2330007.7121463441</v>
      </c>
    </row>
    <row r="41" spans="1:2" x14ac:dyDescent="0.35">
      <c r="A41" t="s">
        <v>42</v>
      </c>
      <c r="B41">
        <f>'NEWT - UK'!$G$27</f>
        <v>11148714.704665828</v>
      </c>
    </row>
    <row r="42" spans="1:2" x14ac:dyDescent="0.35">
      <c r="A42" t="s">
        <v>43</v>
      </c>
      <c r="B42">
        <f>'NEWT - UK'!$G$28</f>
        <v>1.2051297999999999</v>
      </c>
    </row>
    <row r="43" spans="1:2" x14ac:dyDescent="0.35">
      <c r="A43" t="s">
        <v>44</v>
      </c>
      <c r="B43">
        <f>'NEWT - UK'!$G$29</f>
        <v>473.45348921900001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2026-01-27T18:20:10Z</dcterms:created>
  <dcterms:modified xsi:type="dcterms:W3CDTF">2026-01-27T18:20:10Z</dcterms:modified>
</cp:coreProperties>
</file>