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823A5F0-6819-4AAB-8692-976BFBFB48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<sst xmlns="http://schemas.openxmlformats.org/spreadsheetml/2006/main" count="82" uniqueCount="45">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</sst>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13522721.037523314</c:v>
                </c:pt>
                <c:pt idx="1">
                  <c:v>297204.99236397818</c:v>
                </c:pt>
                <c:pt idx="2">
                  <c:v>653163.85389924201</c:v>
                </c:pt>
                <c:pt idx="3">
                  <c:v>887.63243124500002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18-4960-8722-01180083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381035</c:v>
                </c:pt>
                <c:pt idx="1">
                  <c:v>7854</c:v>
                </c:pt>
                <c:pt idx="2">
                  <c:v>1193698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DC-4482-BA77-1CCFAC5F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1300554.057119698</c:v>
                </c:pt>
                <c:pt idx="1">
                  <c:v>5295498.0353858573</c:v>
                </c:pt>
                <c:pt idx="2">
                  <c:v>530263.39141083404</c:v>
                </c:pt>
                <c:pt idx="3">
                  <c:v>6693610.5459709018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01-4470-82AE-131F8BB1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2383409.4919498791</c:v>
                </c:pt>
                <c:pt idx="1">
                  <c:v>11436365.256508011</c:v>
                </c:pt>
                <c:pt idx="2">
                  <c:v>6.9251934000000001E-2</c:v>
                </c:pt>
                <c:pt idx="3">
                  <c:v>151.21217746600001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D3-4569-A846-25967647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14473977.516217778</v>
      </c>
      <c r="H4" s="5"/>
      <c r="I4" s="1">
        <v>1582618</v>
      </c>
      <c r="J4" s="5"/>
      <c r="K4" s="3">
        <v>682348.63679901604</v>
      </c>
    </row>
    <row r="5" spans="1:11" x14ac:dyDescent="0.35">
      <c r="E5" s="6" t="s">
        <v>7</v>
      </c>
      <c r="F5" s="6"/>
      <c r="G5" s="2">
        <v>13819926.029887293</v>
      </c>
      <c r="H5" s="4">
        <f>G5/G4</f>
        <v>0.95481190394294624</v>
      </c>
      <c r="I5">
        <v>388889</v>
      </c>
      <c r="J5" s="4">
        <f>I5/I4</f>
        <v>0.24572512128637486</v>
      </c>
      <c r="K5" s="2">
        <v>181142.861785307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13522721.037523314</v>
      </c>
      <c r="H7" s="4">
        <f>G7/G5</f>
        <v>0.9784944585288492</v>
      </c>
      <c r="I7">
        <v>381035</v>
      </c>
      <c r="J7" s="4">
        <f>I7/I5</f>
        <v>0.97980400577028404</v>
      </c>
      <c r="K7" s="2">
        <v>118637.60339754001</v>
      </c>
    </row>
    <row r="8" spans="1:11" x14ac:dyDescent="0.35">
      <c r="F8" t="s">
        <v>10</v>
      </c>
      <c r="G8" s="2">
        <f>G5-G7</f>
        <v>297204.99236397818</v>
      </c>
      <c r="H8" s="4">
        <f>1-H7</f>
        <v>2.1505541471150802E-2</v>
      </c>
      <c r="I8">
        <f>I5-I7</f>
        <v>7854</v>
      </c>
      <c r="J8" s="4">
        <f>1-J7</f>
        <v>2.0195994229715963E-2</v>
      </c>
      <c r="K8" s="2">
        <f>K5-K7</f>
        <v>62505.258387766997</v>
      </c>
    </row>
    <row r="9" spans="1:11" x14ac:dyDescent="0.35">
      <c r="E9" s="6" t="s">
        <v>11</v>
      </c>
      <c r="F9" s="6"/>
      <c r="G9" s="2">
        <v>653163.85389924201</v>
      </c>
      <c r="H9" s="4">
        <f>1-H5-H10</f>
        <v>4.5126769968198747E-2</v>
      </c>
      <c r="I9">
        <v>1193698</v>
      </c>
      <c r="J9" s="4">
        <f>1-J5-J10</f>
        <v>0.75425529091669619</v>
      </c>
      <c r="K9" s="2">
        <v>499571.58310479397</v>
      </c>
    </row>
    <row r="10" spans="1:11" x14ac:dyDescent="0.35">
      <c r="E10" s="6" t="s">
        <v>12</v>
      </c>
      <c r="F10" s="6"/>
      <c r="G10" s="2">
        <v>887.63243124500002</v>
      </c>
      <c r="H10" s="4">
        <f>G10/G4</f>
        <v>6.1326088855010808E-5</v>
      </c>
      <c r="I10">
        <v>31</v>
      </c>
      <c r="J10" s="4">
        <f>I10/I4</f>
        <v>1.9587796928886188E-5</v>
      </c>
      <c r="K10" s="2">
        <v>1634.1919089150001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3561122.8066581478</v>
      </c>
      <c r="H13" s="5">
        <f>G13/G5</f>
        <v>0.25768030877710785</v>
      </c>
      <c r="I13" s="1">
        <f>I14+I15</f>
        <v>104371</v>
      </c>
      <c r="J13" s="5">
        <f>I13/I5</f>
        <v>0.26838249474785864</v>
      </c>
      <c r="K13" s="3">
        <f>K14+K15</f>
        <v>26531.469091253999</v>
      </c>
    </row>
    <row r="14" spans="1:11" x14ac:dyDescent="0.35">
      <c r="E14" s="6" t="s">
        <v>15</v>
      </c>
      <c r="F14" s="6"/>
      <c r="G14" s="2">
        <v>3561122.8066581478</v>
      </c>
      <c r="H14" s="4">
        <f>G14/G7</f>
        <v>0.26334365670759763</v>
      </c>
      <c r="I14">
        <v>104371</v>
      </c>
      <c r="J14" s="4">
        <f>I14/I7</f>
        <v>0.27391446979936224</v>
      </c>
      <c r="K14" s="2">
        <v>26531.469091253999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1300554.057119698</v>
      </c>
      <c r="H18" s="4">
        <f>G18/G5</f>
        <v>9.4107164850744468E-2</v>
      </c>
      <c r="I18">
        <v>37633</v>
      </c>
      <c r="J18" s="4">
        <f>I18/I5</f>
        <v>9.6770543779844634E-2</v>
      </c>
      <c r="K18" s="2">
        <v>16649.399907923002</v>
      </c>
    </row>
    <row r="19" spans="2:11" x14ac:dyDescent="0.35">
      <c r="E19" s="6" t="s">
        <v>20</v>
      </c>
      <c r="F19" s="6"/>
      <c r="G19" s="2">
        <v>5295498.0353858573</v>
      </c>
      <c r="H19" s="4">
        <f>G19/G5</f>
        <v>0.38317846448191478</v>
      </c>
      <c r="I19">
        <v>145865</v>
      </c>
      <c r="J19" s="4">
        <f>I19/I5</f>
        <v>0.37508132140533673</v>
      </c>
      <c r="K19" s="2">
        <v>22414.679141566001</v>
      </c>
    </row>
    <row r="20" spans="2:11" x14ac:dyDescent="0.35">
      <c r="E20" s="6" t="s">
        <v>21</v>
      </c>
      <c r="F20" s="6"/>
      <c r="G20" s="2">
        <v>7223873.937381736</v>
      </c>
      <c r="H20" s="4">
        <f>1-H18-H19</f>
        <v>0.52271437066734072</v>
      </c>
      <c r="I20">
        <v>205391</v>
      </c>
      <c r="J20" s="4">
        <f>1-J18-J19</f>
        <v>0.5281481348148187</v>
      </c>
      <c r="K20" s="2">
        <v>142078.78273581801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530263.39141083404</v>
      </c>
      <c r="H22" s="4">
        <f>G22/G20</f>
        <v>7.3404297473527877E-2</v>
      </c>
      <c r="I22">
        <v>16285</v>
      </c>
      <c r="J22" s="4">
        <f>I22/I20</f>
        <v>7.9287797420529618E-2</v>
      </c>
      <c r="K22" s="2">
        <v>13453.888907295999</v>
      </c>
    </row>
    <row r="23" spans="2:11" x14ac:dyDescent="0.35">
      <c r="F23" t="s">
        <v>24</v>
      </c>
      <c r="G23" s="2">
        <f>G20-G22</f>
        <v>6693610.5459709018</v>
      </c>
      <c r="H23" s="4">
        <f>1-H22</f>
        <v>0.92659570252647216</v>
      </c>
      <c r="I23">
        <f>I20-I22</f>
        <v>189106</v>
      </c>
      <c r="J23" s="4">
        <f>1-J22</f>
        <v>0.9207122025794704</v>
      </c>
      <c r="K23" s="2">
        <f>K20-K22</f>
        <v>128624.89382852201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2383409.4919498791</v>
      </c>
      <c r="H26" s="4">
        <f>G26/G5</f>
        <v>0.17246181251588918</v>
      </c>
      <c r="I26">
        <v>68850</v>
      </c>
      <c r="J26" s="4">
        <f>I26/I5</f>
        <v>0.17704280655919813</v>
      </c>
      <c r="K26" s="2">
        <v>43347.656075038998</v>
      </c>
    </row>
    <row r="27" spans="2:11" x14ac:dyDescent="0.35">
      <c r="E27" s="6" t="s">
        <v>27</v>
      </c>
      <c r="F27" s="6"/>
      <c r="G27" s="2">
        <v>11436365.256508011</v>
      </c>
      <c r="H27" s="4">
        <f>G27/G5</f>
        <v>0.82752724086767637</v>
      </c>
      <c r="I27">
        <v>319974</v>
      </c>
      <c r="J27" s="4">
        <f>I27/I5</f>
        <v>0.82279005063141408</v>
      </c>
      <c r="K27" s="2">
        <v>137751.319268925</v>
      </c>
    </row>
    <row r="28" spans="2:11" x14ac:dyDescent="0.35">
      <c r="E28" s="6" t="s">
        <v>28</v>
      </c>
      <c r="F28" s="6"/>
      <c r="G28" s="2">
        <v>6.9251934000000001E-2</v>
      </c>
      <c r="H28" s="4">
        <f>G28/G5</f>
        <v>5.011020598101188E-9</v>
      </c>
      <c r="I28">
        <v>1</v>
      </c>
      <c r="J28" s="4">
        <f>I28/I5</f>
        <v>2.5714278367349038E-6</v>
      </c>
      <c r="K28" s="2">
        <v>6.9251934000000001E-2</v>
      </c>
    </row>
    <row r="29" spans="2:11" x14ac:dyDescent="0.35">
      <c r="E29" s="6" t="s">
        <v>29</v>
      </c>
      <c r="F29" s="6"/>
      <c r="G29" s="2">
        <v>151.21217746600001</v>
      </c>
      <c r="H29" s="4">
        <f>G29/G5</f>
        <v>1.0941605413732681E-5</v>
      </c>
      <c r="I29">
        <v>64</v>
      </c>
      <c r="J29" s="4">
        <f>I29/I5</f>
        <v>1.6457138155103384E-4</v>
      </c>
      <c r="K29" s="2">
        <v>43.817189409000001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14545894.71014042</v>
      </c>
      <c r="H4" s="5"/>
      <c r="I4" s="1">
        <v>3768207</v>
      </c>
      <c r="J4" s="5"/>
      <c r="K4" s="3">
        <v>114144855.50024092</v>
      </c>
    </row>
    <row r="5" spans="1:11" x14ac:dyDescent="0.35">
      <c r="E5" s="6" t="s">
        <v>7</v>
      </c>
      <c r="F5" s="6"/>
      <c r="G5" s="2">
        <v>11659238.703725375</v>
      </c>
      <c r="H5" s="4">
        <f>G5/G4</f>
        <v>0.80154840496661495</v>
      </c>
      <c r="I5">
        <v>435514</v>
      </c>
      <c r="J5" s="4">
        <f>I5/I4</f>
        <v>0.11557592244799715</v>
      </c>
      <c r="K5" s="2">
        <v>1887059.78741805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11187525.239145393</v>
      </c>
      <c r="H7" s="4">
        <f>G7/G5</f>
        <v>0.95954165820198367</v>
      </c>
      <c r="I7">
        <v>421677</v>
      </c>
      <c r="J7" s="4">
        <f>I7/I5</f>
        <v>0.96822834627589471</v>
      </c>
      <c r="K7" s="2">
        <v>1420121.9892663599</v>
      </c>
    </row>
    <row r="8" spans="1:11" x14ac:dyDescent="0.35">
      <c r="F8" t="s">
        <v>10</v>
      </c>
      <c r="G8" s="2">
        <f>G5-G7</f>
        <v>471713.46457998268</v>
      </c>
      <c r="H8" s="4">
        <f>1-H7</f>
        <v>4.0458341798016328E-2</v>
      </c>
      <c r="I8">
        <f>I5-I7</f>
        <v>13837</v>
      </c>
      <c r="J8" s="4">
        <f>1-J7</f>
        <v>3.1771653724105287E-2</v>
      </c>
      <c r="K8" s="2">
        <f>K5-K7</f>
        <v>466937.79815169005</v>
      </c>
    </row>
    <row r="9" spans="1:11" x14ac:dyDescent="0.35">
      <c r="E9" s="6" t="s">
        <v>11</v>
      </c>
      <c r="F9" s="6"/>
      <c r="G9" s="2">
        <v>2555394.2670422229</v>
      </c>
      <c r="H9" s="4">
        <f>1-H5-H10</f>
        <v>0.17567803960940082</v>
      </c>
      <c r="I9">
        <v>3307941</v>
      </c>
      <c r="J9" s="4">
        <f>1-J5-J10</f>
        <v>0.87785543628574536</v>
      </c>
      <c r="K9" s="2">
        <v>107962679.09000994</v>
      </c>
    </row>
    <row r="10" spans="1:11" x14ac:dyDescent="0.35">
      <c r="E10" s="6" t="s">
        <v>12</v>
      </c>
      <c r="F10" s="6"/>
      <c r="G10" s="2">
        <v>331261.73937282199</v>
      </c>
      <c r="H10" s="4">
        <f>G10/G4</f>
        <v>2.2773555423984237E-2</v>
      </c>
      <c r="I10">
        <v>24752</v>
      </c>
      <c r="J10" s="4">
        <f>I10/I4</f>
        <v>6.5686412662574007E-3</v>
      </c>
      <c r="K10" s="2">
        <v>4295116.6228129342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2007154.2752597339</v>
      </c>
      <c r="H13" s="5">
        <f>G13/G5</f>
        <v>0.17215140081302266</v>
      </c>
      <c r="I13" s="1">
        <f>I14+I15</f>
        <v>57338</v>
      </c>
      <c r="J13" s="5">
        <f>I13/I5</f>
        <v>0.13165592839725015</v>
      </c>
      <c r="K13" s="3">
        <f>K14+K15</f>
        <v>250117.35879341999</v>
      </c>
    </row>
    <row r="14" spans="1:11" x14ac:dyDescent="0.35">
      <c r="E14" s="6" t="s">
        <v>15</v>
      </c>
      <c r="F14" s="6"/>
      <c r="G14" s="2">
        <v>2007154.2752597339</v>
      </c>
      <c r="H14" s="4">
        <f>G14/G7</f>
        <v>0.17941003326067662</v>
      </c>
      <c r="I14">
        <v>57338</v>
      </c>
      <c r="J14" s="4">
        <f>I14/I7</f>
        <v>0.13597611441933044</v>
      </c>
      <c r="K14" s="2">
        <v>250117.35879341999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1334269.135693934</v>
      </c>
      <c r="H18" s="4">
        <f>G18/G5</f>
        <v>0.11443878709401555</v>
      </c>
      <c r="I18">
        <v>45077</v>
      </c>
      <c r="J18" s="4">
        <f>I18/I5</f>
        <v>0.10350298727480632</v>
      </c>
      <c r="K18" s="2">
        <v>195178.074827968</v>
      </c>
    </row>
    <row r="19" spans="2:11" x14ac:dyDescent="0.35">
      <c r="E19" s="6" t="s">
        <v>20</v>
      </c>
      <c r="F19" s="6"/>
      <c r="G19" s="2">
        <v>4857621.4033791739</v>
      </c>
      <c r="H19" s="4">
        <f>G19/G5</f>
        <v>0.41663281169696442</v>
      </c>
      <c r="I19">
        <v>149393</v>
      </c>
      <c r="J19" s="4">
        <f>I19/I5</f>
        <v>0.34302686021574508</v>
      </c>
      <c r="K19" s="2">
        <v>266273.97160043498</v>
      </c>
    </row>
    <row r="20" spans="2:11" x14ac:dyDescent="0.35">
      <c r="E20" s="6" t="s">
        <v>21</v>
      </c>
      <c r="F20" s="6"/>
      <c r="G20" s="2">
        <v>5466179.2073425679</v>
      </c>
      <c r="H20" s="4">
        <f>1-H18-H19</f>
        <v>0.46892840120902002</v>
      </c>
      <c r="I20">
        <v>240978</v>
      </c>
      <c r="J20" s="4">
        <f>1-J18-J19</f>
        <v>0.55347015250944853</v>
      </c>
      <c r="K20" s="2">
        <v>1386654.6241659999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432759.05718860897</v>
      </c>
      <c r="H22" s="4">
        <f>G22/G20</f>
        <v>7.9170301736045473E-2</v>
      </c>
      <c r="I22">
        <v>24928</v>
      </c>
      <c r="J22" s="4">
        <f>I22/I20</f>
        <v>0.10344512777099985</v>
      </c>
      <c r="K22" s="2">
        <v>246656.16939708</v>
      </c>
    </row>
    <row r="23" spans="2:11" x14ac:dyDescent="0.35">
      <c r="F23" t="s">
        <v>24</v>
      </c>
      <c r="G23" s="2">
        <f>G20-G22</f>
        <v>5033420.1501539592</v>
      </c>
      <c r="H23" s="4">
        <f>1-H22</f>
        <v>0.92082969826395455</v>
      </c>
      <c r="I23">
        <f>I20-I22</f>
        <v>216050</v>
      </c>
      <c r="J23" s="4">
        <f>1-J22</f>
        <v>0.89655487222900021</v>
      </c>
      <c r="K23" s="2">
        <f>K20-K22</f>
        <v>1139998.4547689199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1651461.987399467</v>
      </c>
      <c r="H26" s="4">
        <f>G26/G5</f>
        <v>0.14164406693824613</v>
      </c>
      <c r="I26">
        <v>61502</v>
      </c>
      <c r="J26" s="4">
        <f>I26/I5</f>
        <v>0.14121704468742682</v>
      </c>
      <c r="K26" s="2">
        <v>239449.49258885701</v>
      </c>
    </row>
    <row r="27" spans="2:11" x14ac:dyDescent="0.35">
      <c r="E27" s="6" t="s">
        <v>27</v>
      </c>
      <c r="F27" s="6"/>
      <c r="G27" s="2">
        <v>9997044.5296992585</v>
      </c>
      <c r="H27" s="4">
        <f>G27/G5</f>
        <v>0.85743544529240912</v>
      </c>
      <c r="I27">
        <v>372752</v>
      </c>
      <c r="J27" s="4">
        <f>I27/I5</f>
        <v>0.85588982214119413</v>
      </c>
      <c r="K27" s="2">
        <v>1647146.7937638401</v>
      </c>
    </row>
    <row r="28" spans="2:11" x14ac:dyDescent="0.35">
      <c r="E28" s="6" t="s">
        <v>28</v>
      </c>
      <c r="F28" s="6"/>
      <c r="G28" s="2">
        <v>250.98735470899999</v>
      </c>
      <c r="H28" s="4">
        <f>G28/G5</f>
        <v>2.1526907638386731E-5</v>
      </c>
      <c r="I28">
        <v>23</v>
      </c>
      <c r="J28" s="4">
        <f>I28/I5</f>
        <v>5.2811161064856696E-5</v>
      </c>
      <c r="K28" s="2">
        <v>104.568704649</v>
      </c>
    </row>
    <row r="29" spans="2:11" x14ac:dyDescent="0.35">
      <c r="E29" s="6" t="s">
        <v>29</v>
      </c>
      <c r="F29" s="6"/>
      <c r="G29" s="2">
        <v>2231.6642474659998</v>
      </c>
      <c r="H29" s="4">
        <f>G29/G5</f>
        <v>1.9140737265743908E-4</v>
      </c>
      <c r="I29">
        <v>709</v>
      </c>
      <c r="J29" s="4">
        <f>I29/I5</f>
        <v>1.6279614432601478E-3</v>
      </c>
      <c r="K29" s="2">
        <v>153.26546602499999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13522721.037523314</v>
      </c>
    </row>
    <row r="3" spans="1:2" x14ac:dyDescent="0.35">
      <c r="A3" t="s">
        <v>32</v>
      </c>
      <c r="B3">
        <f>'NEWT - UK'!$G$8</f>
        <v>297204.99236397818</v>
      </c>
    </row>
    <row r="4" spans="1:2" x14ac:dyDescent="0.35">
      <c r="A4" t="s">
        <v>33</v>
      </c>
      <c r="B4">
        <f>'NEWT - UK'!$G$9</f>
        <v>653163.85389924201</v>
      </c>
    </row>
    <row r="5" spans="1:2" x14ac:dyDescent="0.35">
      <c r="A5" t="s">
        <v>34</v>
      </c>
      <c r="B5">
        <f>'NEWT - UK'!$G$10</f>
        <v>887.63243124500002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381035</v>
      </c>
    </row>
    <row r="16" spans="1:2" x14ac:dyDescent="0.35">
      <c r="A16" t="s">
        <v>32</v>
      </c>
      <c r="B16">
        <f>'NEWT - UK'!$I$8</f>
        <v>7854</v>
      </c>
    </row>
    <row r="17" spans="1:2" x14ac:dyDescent="0.35">
      <c r="A17" t="s">
        <v>33</v>
      </c>
      <c r="B17">
        <f>'NEWT - UK'!$I$9</f>
        <v>1193698</v>
      </c>
    </row>
    <row r="18" spans="1:2" x14ac:dyDescent="0.35">
      <c r="A18" t="s">
        <v>34</v>
      </c>
      <c r="B18">
        <f>'NEWT - UK'!$I$10</f>
        <v>31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1300554.057119698</v>
      </c>
    </row>
    <row r="28" spans="1:2" x14ac:dyDescent="0.35">
      <c r="A28" t="s">
        <v>37</v>
      </c>
      <c r="B28">
        <f>'NEWT - UK'!$G$19</f>
        <v>5295498.0353858573</v>
      </c>
    </row>
    <row r="29" spans="1:2" x14ac:dyDescent="0.35">
      <c r="A29" t="s">
        <v>38</v>
      </c>
      <c r="B29">
        <f>'NEWT - UK'!$G$22</f>
        <v>530263.39141083404</v>
      </c>
    </row>
    <row r="30" spans="1:2" x14ac:dyDescent="0.35">
      <c r="A30" t="s">
        <v>39</v>
      </c>
      <c r="B30">
        <f>'NEWT - UK'!$G$23</f>
        <v>6693610.5459709018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2383409.4919498791</v>
      </c>
    </row>
    <row r="41" spans="1:2" x14ac:dyDescent="0.35">
      <c r="A41" t="s">
        <v>42</v>
      </c>
      <c r="B41">
        <f>'NEWT - UK'!$G$27</f>
        <v>11436365.256508011</v>
      </c>
    </row>
    <row r="42" spans="1:2" x14ac:dyDescent="0.35">
      <c r="A42" t="s">
        <v>43</v>
      </c>
      <c r="B42">
        <f>'NEWT - UK'!$G$28</f>
        <v>6.9251934000000001E-2</v>
      </c>
    </row>
    <row r="43" spans="1:2" x14ac:dyDescent="0.35">
      <c r="A43" t="s">
        <v>44</v>
      </c>
      <c r="B43">
        <f>'NEWT - UK'!$G$29</f>
        <v>151.21217746600001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2026-04-27T11:24:49Z</dcterms:created>
  <dcterms:modified xsi:type="dcterms:W3CDTF">2026-04-27T11:24:50Z</dcterms:modified>
</cp:coreProperties>
</file>