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siobhan_benrejdal_icmagroup_org/Documents/Desktop/"/>
    </mc:Choice>
  </mc:AlternateContent>
  <xr:revisionPtr revIDLastSave="0" documentId="8_{047BC588-213D-4F0D-8467-A707F464429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J19" i="5"/>
  <c r="H19" i="5"/>
  <c r="J18" i="5"/>
  <c r="J20" i="5" s="1"/>
  <c r="H18" i="5"/>
  <c r="H20" i="5" s="1"/>
  <c r="J15" i="5"/>
  <c r="J14" i="5"/>
  <c r="H14" i="5"/>
  <c r="K13" i="5"/>
  <c r="I13" i="5"/>
  <c r="J13" i="5" s="1"/>
  <c r="G13" i="5"/>
  <c r="H13" i="5" s="1"/>
  <c r="J10" i="5"/>
  <c r="H10" i="5"/>
  <c r="H9" i="5"/>
  <c r="K8" i="5"/>
  <c r="J8" i="5"/>
  <c r="I8" i="5"/>
  <c r="H8" i="5"/>
  <c r="G8" i="5"/>
  <c r="H15" i="5" s="1"/>
  <c r="J7" i="5"/>
  <c r="H7" i="5"/>
  <c r="J5" i="5"/>
  <c r="J9" i="5" s="1"/>
  <c r="H5" i="5"/>
  <c r="J29" i="2"/>
  <c r="H29" i="2"/>
  <c r="J28" i="2"/>
  <c r="H28" i="2"/>
  <c r="J27" i="2"/>
  <c r="H27" i="2"/>
  <c r="J26" i="2"/>
  <c r="H26" i="2"/>
  <c r="I23" i="2"/>
  <c r="H23" i="2"/>
  <c r="G23" i="2"/>
  <c r="B30" i="3" s="1"/>
  <c r="J22" i="2"/>
  <c r="J23" i="2" s="1"/>
  <c r="H22" i="2"/>
  <c r="J19" i="2"/>
  <c r="H19" i="2"/>
  <c r="J18" i="2"/>
  <c r="J20" i="2" s="1"/>
  <c r="H18" i="2"/>
  <c r="H20" i="2" s="1"/>
  <c r="J15" i="2"/>
  <c r="J14" i="2"/>
  <c r="H14" i="2"/>
  <c r="K13" i="2"/>
  <c r="I13" i="2"/>
  <c r="J13" i="2" s="1"/>
  <c r="G13" i="2"/>
  <c r="H13" i="2" s="1"/>
  <c r="J10" i="2"/>
  <c r="H10" i="2"/>
  <c r="J9" i="2"/>
  <c r="K8" i="2"/>
  <c r="J8" i="2"/>
  <c r="I8" i="2"/>
  <c r="B16" i="3" s="1"/>
  <c r="H8" i="2"/>
  <c r="G8" i="2"/>
  <c r="B3" i="3" s="1"/>
  <c r="J7" i="2"/>
  <c r="H7" i="2"/>
  <c r="J5" i="2"/>
  <c r="H5" i="2"/>
  <c r="H9" i="2" s="1"/>
  <c r="H15" i="2" l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<sst xmlns="http://schemas.openxmlformats.org/spreadsheetml/2006/main" count="82" uniqueCount="45">
  <si>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02 May 2025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</si>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</sst>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10889506.03750547</c:v>
                </c:pt>
                <c:pt idx="1">
                  <c:v>201468.2463099286</c:v>
                </c:pt>
                <c:pt idx="2">
                  <c:v>492436.154159247</c:v>
                </c:pt>
                <c:pt idx="3">
                  <c:v>6.9930412049999999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53C-40D6-9E55-29B87F241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310738</c:v>
                </c:pt>
                <c:pt idx="1">
                  <c:v>6337</c:v>
                </c:pt>
                <c:pt idx="2">
                  <c:v>1005374</c:v>
                </c:pt>
                <c:pt idx="3">
                  <c:v>10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CA0-4D92-A6A5-629F55AB1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1252183.5550073171</c:v>
                </c:pt>
                <c:pt idx="1">
                  <c:v>4250423.5192801813</c:v>
                </c:pt>
                <c:pt idx="2">
                  <c:v>133847.36052581499</c:v>
                </c:pt>
                <c:pt idx="3">
                  <c:v>5454519.8490020856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443-4566-A506-BDF9E090D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1861462.872937321</c:v>
                </c:pt>
                <c:pt idx="1">
                  <c:v>9229459.4119575415</c:v>
                </c:pt>
                <c:pt idx="2">
                  <c:v>1.9395222000000001</c:v>
                </c:pt>
                <c:pt idx="3">
                  <c:v>50.059398334999997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E61-4B6C-BF82-30409235E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4.5" x14ac:dyDescent="0.35"/>
  <cols>
    <col min="2" max="2" width="9.1796875" customWidth="1"/>
    <col min="3" max="5" width="2" customWidth="1"/>
    <col min="6" max="6" width="53.453125" customWidth="1"/>
    <col min="7" max="7" width="19.453125" style="2" customWidth="1"/>
    <col min="8" max="8" width="11.453125" style="4" customWidth="1"/>
    <col min="9" max="9" width="23.1796875" customWidth="1"/>
    <col min="10" max="10" width="11.453125" style="4" customWidth="1"/>
    <col min="11" max="11" width="32" style="2" customWidth="1"/>
  </cols>
  <sheetData>
    <row r="1" spans="1:11" ht="80" customHeight="1" x14ac:dyDescent="0.3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5">
      <c r="B4" s="1"/>
      <c r="C4" s="1"/>
      <c r="D4" s="13" t="s">
        <v>6</v>
      </c>
      <c r="E4" s="13"/>
      <c r="F4" s="13"/>
      <c r="G4" s="3">
        <v>11583417.431015849</v>
      </c>
      <c r="H4" s="5"/>
      <c r="I4" s="1">
        <v>1322459</v>
      </c>
      <c r="J4" s="5"/>
      <c r="K4" s="3">
        <v>448443.32157485699</v>
      </c>
    </row>
    <row r="5" spans="1:11" x14ac:dyDescent="0.35">
      <c r="E5" s="6" t="s">
        <v>7</v>
      </c>
      <c r="F5" s="6"/>
      <c r="G5" s="2">
        <v>11090974.283815399</v>
      </c>
      <c r="H5" s="4">
        <f>G5/G4</f>
        <v>0.95748723119639279</v>
      </c>
      <c r="I5">
        <v>317075</v>
      </c>
      <c r="J5" s="4">
        <f>I5/I4</f>
        <v>0.23976168637364184</v>
      </c>
      <c r="K5" s="2">
        <v>177786.76694601099</v>
      </c>
    </row>
    <row r="6" spans="1:11" x14ac:dyDescent="0.35">
      <c r="F6" t="s">
        <v>8</v>
      </c>
    </row>
    <row r="7" spans="1:11" x14ac:dyDescent="0.35">
      <c r="F7" t="s">
        <v>9</v>
      </c>
      <c r="G7" s="2">
        <v>10889506.03750547</v>
      </c>
      <c r="H7" s="4">
        <f>G7/G5</f>
        <v>0.9818349370258731</v>
      </c>
      <c r="I7">
        <v>310738</v>
      </c>
      <c r="J7" s="4">
        <f>I7/I5</f>
        <v>0.9800141922258141</v>
      </c>
      <c r="K7" s="2">
        <v>145308.97038008901</v>
      </c>
    </row>
    <row r="8" spans="1:11" x14ac:dyDescent="0.35">
      <c r="F8" t="s">
        <v>10</v>
      </c>
      <c r="G8" s="2">
        <f>G5-G7</f>
        <v>201468.2463099286</v>
      </c>
      <c r="H8" s="4">
        <f>1-H7</f>
        <v>1.81650629741269E-2</v>
      </c>
      <c r="I8">
        <f>I5-I7</f>
        <v>6337</v>
      </c>
      <c r="J8" s="4">
        <f>1-J7</f>
        <v>1.9985807774185904E-2</v>
      </c>
      <c r="K8" s="2">
        <f>K5-K7</f>
        <v>32477.796565921977</v>
      </c>
    </row>
    <row r="9" spans="1:11" x14ac:dyDescent="0.35">
      <c r="E9" s="6" t="s">
        <v>11</v>
      </c>
      <c r="F9" s="6"/>
      <c r="G9" s="2">
        <v>492436.154159247</v>
      </c>
      <c r="H9" s="4">
        <f>1-H5-H10</f>
        <v>4.2512165092202819E-2</v>
      </c>
      <c r="I9">
        <v>1005374</v>
      </c>
      <c r="J9" s="4">
        <f>1-J5-J10</f>
        <v>0.76023075195525913</v>
      </c>
      <c r="K9" s="2">
        <v>270391.88572531502</v>
      </c>
    </row>
    <row r="10" spans="1:11" x14ac:dyDescent="0.35">
      <c r="E10" s="6" t="s">
        <v>12</v>
      </c>
      <c r="F10" s="6"/>
      <c r="G10" s="2">
        <v>6.9930412049999999</v>
      </c>
      <c r="H10" s="4">
        <f>G10/G4</f>
        <v>6.0371140439740849E-7</v>
      </c>
      <c r="I10">
        <v>10</v>
      </c>
      <c r="J10" s="4">
        <f>I10/I4</f>
        <v>7.5616710990662094E-6</v>
      </c>
      <c r="K10" s="2">
        <v>264.66890353100001</v>
      </c>
    </row>
    <row r="12" spans="1:11" x14ac:dyDescent="0.3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5">
      <c r="B13" s="1"/>
      <c r="C13" s="1"/>
      <c r="D13" s="13" t="s">
        <v>14</v>
      </c>
      <c r="E13" s="13"/>
      <c r="F13" s="13"/>
      <c r="G13" s="3">
        <f>G14+G15</f>
        <v>2832230.8371131141</v>
      </c>
      <c r="H13" s="5">
        <f>G13/G5</f>
        <v>0.25536357443782659</v>
      </c>
      <c r="I13" s="1">
        <f>I14+I15</f>
        <v>88435</v>
      </c>
      <c r="J13" s="5">
        <f>I13/I5</f>
        <v>0.27890877552629506</v>
      </c>
      <c r="K13" s="3">
        <f>K14+K15</f>
        <v>23522.307830450001</v>
      </c>
    </row>
    <row r="14" spans="1:11" x14ac:dyDescent="0.35">
      <c r="E14" s="6" t="s">
        <v>15</v>
      </c>
      <c r="F14" s="6"/>
      <c r="G14" s="2">
        <v>2832230.8371131141</v>
      </c>
      <c r="H14" s="4">
        <f>G14/G7</f>
        <v>0.26008809098947078</v>
      </c>
      <c r="I14">
        <v>88435</v>
      </c>
      <c r="J14" s="4">
        <f>I14/I7</f>
        <v>0.28459666986335758</v>
      </c>
      <c r="K14" s="2">
        <v>23522.307830450001</v>
      </c>
    </row>
    <row r="15" spans="1:11" x14ac:dyDescent="0.35">
      <c r="E15" s="6" t="s">
        <v>16</v>
      </c>
      <c r="F15" s="6"/>
      <c r="G15" s="2">
        <v>0</v>
      </c>
      <c r="H15" s="4">
        <f>G15/G8</f>
        <v>0</v>
      </c>
      <c r="I15">
        <v>0</v>
      </c>
      <c r="J15" s="4">
        <f>I15/I8</f>
        <v>0</v>
      </c>
      <c r="K15" s="2">
        <v>0</v>
      </c>
    </row>
    <row r="16" spans="1:11" x14ac:dyDescent="0.35">
      <c r="E16" s="6" t="s">
        <v>17</v>
      </c>
      <c r="F16" s="6"/>
      <c r="G16" s="8"/>
      <c r="H16" s="9"/>
      <c r="I16" s="6"/>
      <c r="J16" s="9"/>
      <c r="K16" s="8"/>
    </row>
    <row r="17" spans="2:11" x14ac:dyDescent="0.3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5">
      <c r="E18" s="6" t="s">
        <v>19</v>
      </c>
      <c r="F18" s="6"/>
      <c r="G18" s="2">
        <v>1252183.5550073171</v>
      </c>
      <c r="H18" s="4">
        <f>G18/G5</f>
        <v>0.11290113230490281</v>
      </c>
      <c r="I18">
        <v>39307</v>
      </c>
      <c r="J18" s="4">
        <f>I18/I5</f>
        <v>0.12396751557202555</v>
      </c>
      <c r="K18" s="2">
        <v>15876.026767538</v>
      </c>
    </row>
    <row r="19" spans="2:11" x14ac:dyDescent="0.35">
      <c r="E19" s="6" t="s">
        <v>20</v>
      </c>
      <c r="F19" s="6"/>
      <c r="G19" s="2">
        <v>4250423.5192801813</v>
      </c>
      <c r="H19" s="4">
        <f>G19/G5</f>
        <v>0.38323265481578556</v>
      </c>
      <c r="I19">
        <v>115498</v>
      </c>
      <c r="J19" s="4">
        <f>I19/I5</f>
        <v>0.36426082157218326</v>
      </c>
      <c r="K19" s="2">
        <v>57323.707601524002</v>
      </c>
    </row>
    <row r="20" spans="2:11" x14ac:dyDescent="0.35">
      <c r="E20" s="6" t="s">
        <v>21</v>
      </c>
      <c r="F20" s="6"/>
      <c r="G20" s="2">
        <v>5588367.2095279004</v>
      </c>
      <c r="H20" s="4">
        <f>1-H18-H19</f>
        <v>0.50386621287931166</v>
      </c>
      <c r="I20">
        <v>162270</v>
      </c>
      <c r="J20" s="4">
        <f>1-J18-J19</f>
        <v>0.51177166285579112</v>
      </c>
      <c r="K20" s="2">
        <v>104587.032576949</v>
      </c>
    </row>
    <row r="21" spans="2:11" x14ac:dyDescent="0.35">
      <c r="F21" t="s">
        <v>22</v>
      </c>
    </row>
    <row r="22" spans="2:11" x14ac:dyDescent="0.35">
      <c r="F22" t="s">
        <v>23</v>
      </c>
      <c r="G22" s="2">
        <v>133847.36052581499</v>
      </c>
      <c r="H22" s="4">
        <f>G22/G20</f>
        <v>2.3951067549321314E-2</v>
      </c>
      <c r="I22">
        <v>5527</v>
      </c>
      <c r="J22" s="4">
        <f>I22/I20</f>
        <v>3.4060516423245209E-2</v>
      </c>
      <c r="K22" s="2">
        <v>1543.7855661650001</v>
      </c>
    </row>
    <row r="23" spans="2:11" x14ac:dyDescent="0.35">
      <c r="F23" t="s">
        <v>24</v>
      </c>
      <c r="G23" s="2">
        <f>G20-G22</f>
        <v>5454519.8490020856</v>
      </c>
      <c r="H23" s="4">
        <f>1-H22</f>
        <v>0.9760489324506787</v>
      </c>
      <c r="I23">
        <f>I20-I22</f>
        <v>156743</v>
      </c>
      <c r="J23" s="4">
        <f>1-J22</f>
        <v>0.96593948357675474</v>
      </c>
    </row>
    <row r="25" spans="2:11" x14ac:dyDescent="0.3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5">
      <c r="E26" s="6" t="s">
        <v>26</v>
      </c>
      <c r="F26" s="6"/>
      <c r="G26" s="2">
        <v>1861462.872937321</v>
      </c>
      <c r="H26" s="4">
        <f>G26/G5</f>
        <v>0.16783582986516135</v>
      </c>
      <c r="I26">
        <v>54570</v>
      </c>
      <c r="J26" s="4">
        <f>I26/I5</f>
        <v>0.17210439170543246</v>
      </c>
      <c r="K26" s="2">
        <v>27760.995956964001</v>
      </c>
    </row>
    <row r="27" spans="2:11" x14ac:dyDescent="0.35">
      <c r="E27" s="6" t="s">
        <v>27</v>
      </c>
      <c r="F27" s="6"/>
      <c r="G27" s="2">
        <v>9229459.4119575415</v>
      </c>
      <c r="H27" s="4">
        <f>G27/G5</f>
        <v>0.83215948173513588</v>
      </c>
      <c r="I27">
        <v>262490</v>
      </c>
      <c r="J27" s="4">
        <f>I27/I5</f>
        <v>0.82784830087518724</v>
      </c>
      <c r="K27" s="2">
        <v>150025.77098904701</v>
      </c>
    </row>
    <row r="28" spans="2:11" x14ac:dyDescent="0.35">
      <c r="E28" s="6" t="s">
        <v>28</v>
      </c>
      <c r="F28" s="6"/>
      <c r="G28" s="2">
        <v>1.9395222000000001</v>
      </c>
      <c r="H28" s="4">
        <f>G28/G5</f>
        <v>1.7487392454153148E-7</v>
      </c>
      <c r="I28">
        <v>2</v>
      </c>
      <c r="J28" s="4">
        <f>I28/I5</f>
        <v>6.3076559173697077E-6</v>
      </c>
      <c r="K28" s="2">
        <v>0</v>
      </c>
    </row>
    <row r="29" spans="2:11" x14ac:dyDescent="0.35">
      <c r="E29" s="6" t="s">
        <v>29</v>
      </c>
      <c r="F29" s="6"/>
      <c r="G29" s="2">
        <v>50.059398334999997</v>
      </c>
      <c r="H29" s="4">
        <f>G29/G5</f>
        <v>4.5135257781680744E-6</v>
      </c>
      <c r="I29">
        <v>13</v>
      </c>
      <c r="J29" s="4">
        <f>I29/I5</f>
        <v>4.0999763462903098E-5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4.5" x14ac:dyDescent="0.35"/>
  <cols>
    <col min="2" max="2" width="9.1796875" customWidth="1"/>
    <col min="3" max="5" width="2" customWidth="1"/>
    <col min="6" max="6" width="53.453125" customWidth="1"/>
    <col min="7" max="7" width="19.453125" style="2" customWidth="1"/>
    <col min="8" max="8" width="11.453125" style="4" customWidth="1"/>
    <col min="9" max="9" width="23.1796875" customWidth="1"/>
    <col min="10" max="10" width="11.453125" style="4" customWidth="1"/>
    <col min="11" max="11" width="32" style="2" customWidth="1"/>
  </cols>
  <sheetData>
    <row r="1" spans="1:11" ht="80" customHeight="1" x14ac:dyDescent="0.3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5">
      <c r="B4" s="1"/>
      <c r="C4" s="1"/>
      <c r="D4" s="13" t="s">
        <v>6</v>
      </c>
      <c r="E4" s="13"/>
      <c r="F4" s="13"/>
      <c r="G4" s="3">
        <v>12750149.796423338</v>
      </c>
      <c r="H4" s="5"/>
      <c r="I4" s="1">
        <v>4073656</v>
      </c>
      <c r="J4" s="5"/>
      <c r="K4" s="3">
        <v>94989832.86274834</v>
      </c>
    </row>
    <row r="5" spans="1:11" x14ac:dyDescent="0.35">
      <c r="E5" s="6" t="s">
        <v>7</v>
      </c>
      <c r="F5" s="6"/>
      <c r="G5" s="2">
        <v>10016607.146445882</v>
      </c>
      <c r="H5" s="4">
        <f>G5/G4</f>
        <v>0.78560701688820411</v>
      </c>
      <c r="I5">
        <v>376382</v>
      </c>
      <c r="J5" s="4">
        <f>I5/I4</f>
        <v>9.2394154047371696E-2</v>
      </c>
      <c r="K5" s="2">
        <v>4871067.3067450151</v>
      </c>
    </row>
    <row r="6" spans="1:11" x14ac:dyDescent="0.35">
      <c r="F6" t="s">
        <v>8</v>
      </c>
    </row>
    <row r="7" spans="1:11" x14ac:dyDescent="0.35">
      <c r="F7" t="s">
        <v>9</v>
      </c>
      <c r="G7" s="2">
        <v>9697567.4594220072</v>
      </c>
      <c r="H7" s="4">
        <f>G7/G5</f>
        <v>0.96814892684125309</v>
      </c>
      <c r="I7">
        <v>365967</v>
      </c>
      <c r="J7" s="4">
        <f>I7/I5</f>
        <v>0.97232864483423753</v>
      </c>
      <c r="K7" s="2">
        <v>4620020.414322298</v>
      </c>
    </row>
    <row r="8" spans="1:11" x14ac:dyDescent="0.35">
      <c r="F8" t="s">
        <v>10</v>
      </c>
      <c r="G8" s="2">
        <f>G5-G7</f>
        <v>319039.68702387437</v>
      </c>
      <c r="H8" s="4">
        <f>1-H7</f>
        <v>3.1851073158746912E-2</v>
      </c>
      <c r="I8">
        <f>I5-I7</f>
        <v>10415</v>
      </c>
      <c r="J8" s="4">
        <f>1-J7</f>
        <v>2.7671355165762468E-2</v>
      </c>
      <c r="K8" s="2">
        <f>K5-K7</f>
        <v>251046.89242271706</v>
      </c>
    </row>
    <row r="9" spans="1:11" x14ac:dyDescent="0.35">
      <c r="E9" s="6" t="s">
        <v>11</v>
      </c>
      <c r="F9" s="6"/>
      <c r="G9" s="2">
        <v>2452673.9772382439</v>
      </c>
      <c r="H9" s="4">
        <f>1-H5-H10</f>
        <v>0.19236432641177806</v>
      </c>
      <c r="I9">
        <v>3673639</v>
      </c>
      <c r="J9" s="4">
        <f>1-J5-J10</f>
        <v>0.90180393238898915</v>
      </c>
      <c r="K9" s="2">
        <v>86731633.287673935</v>
      </c>
    </row>
    <row r="10" spans="1:11" x14ac:dyDescent="0.35">
      <c r="E10" s="6" t="s">
        <v>12</v>
      </c>
      <c r="F10" s="6"/>
      <c r="G10" s="2">
        <v>280868.67273921199</v>
      </c>
      <c r="H10" s="4">
        <f>G10/G4</f>
        <v>2.2028656700017833E-2</v>
      </c>
      <c r="I10">
        <v>23635</v>
      </c>
      <c r="J10" s="4">
        <f>I10/I4</f>
        <v>5.8019135636391489E-3</v>
      </c>
      <c r="K10" s="2">
        <v>3387132.268329388</v>
      </c>
    </row>
    <row r="12" spans="1:11" x14ac:dyDescent="0.3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5">
      <c r="B13" s="1"/>
      <c r="C13" s="1"/>
      <c r="D13" s="13" t="s">
        <v>14</v>
      </c>
      <c r="E13" s="13"/>
      <c r="F13" s="13"/>
      <c r="G13" s="3">
        <f>G14+G15</f>
        <v>1726012.011398053</v>
      </c>
      <c r="H13" s="5">
        <f>G13/G5</f>
        <v>0.17231503503763557</v>
      </c>
      <c r="I13" s="1">
        <f>I14+I15</f>
        <v>49796</v>
      </c>
      <c r="J13" s="5">
        <f>I13/I5</f>
        <v>0.1323017572572546</v>
      </c>
      <c r="K13" s="3">
        <f>K14+K15</f>
        <v>892883.90601267898</v>
      </c>
    </row>
    <row r="14" spans="1:11" x14ac:dyDescent="0.35">
      <c r="E14" s="6" t="s">
        <v>15</v>
      </c>
      <c r="F14" s="6"/>
      <c r="G14" s="2">
        <v>1726012.011398053</v>
      </c>
      <c r="H14" s="4">
        <f>G14/G7</f>
        <v>0.17798401698367011</v>
      </c>
      <c r="I14">
        <v>49796</v>
      </c>
      <c r="J14" s="4">
        <f>I14/I7</f>
        <v>0.13606691313697683</v>
      </c>
      <c r="K14" s="2">
        <v>892883.90601267898</v>
      </c>
    </row>
    <row r="15" spans="1:11" x14ac:dyDescent="0.35">
      <c r="E15" s="6" t="s">
        <v>16</v>
      </c>
      <c r="F15" s="6"/>
      <c r="G15" s="2">
        <v>0</v>
      </c>
      <c r="H15" s="4">
        <f>G15/G8</f>
        <v>0</v>
      </c>
      <c r="I15">
        <v>0</v>
      </c>
      <c r="J15" s="4">
        <f>I15/I8</f>
        <v>0</v>
      </c>
      <c r="K15" s="2">
        <v>0</v>
      </c>
    </row>
    <row r="16" spans="1:11" x14ac:dyDescent="0.35">
      <c r="E16" s="6" t="s">
        <v>17</v>
      </c>
      <c r="F16" s="6"/>
      <c r="G16" s="8"/>
      <c r="H16" s="9"/>
      <c r="I16" s="6"/>
      <c r="J16" s="9"/>
      <c r="K16" s="8"/>
    </row>
    <row r="17" spans="2:11" x14ac:dyDescent="0.3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5">
      <c r="E18" s="6" t="s">
        <v>19</v>
      </c>
      <c r="F18" s="6"/>
      <c r="G18" s="2">
        <v>1006199.0890400209</v>
      </c>
      <c r="H18" s="4">
        <f>G18/G5</f>
        <v>0.10045308499465741</v>
      </c>
      <c r="I18">
        <v>34536</v>
      </c>
      <c r="J18" s="4">
        <f>I18/I5</f>
        <v>9.175784176714083E-2</v>
      </c>
      <c r="K18" s="2">
        <v>720598.00745587598</v>
      </c>
    </row>
    <row r="19" spans="2:11" x14ac:dyDescent="0.35">
      <c r="E19" s="6" t="s">
        <v>20</v>
      </c>
      <c r="F19" s="6"/>
      <c r="G19" s="2">
        <v>3755689.5037528761</v>
      </c>
      <c r="H19" s="4">
        <f>G19/G5</f>
        <v>0.37494627161108934</v>
      </c>
      <c r="I19">
        <v>117858</v>
      </c>
      <c r="J19" s="4">
        <f>I19/I5</f>
        <v>0.31313399684363225</v>
      </c>
      <c r="K19" s="2">
        <v>1068876.485300377</v>
      </c>
    </row>
    <row r="20" spans="2:11" x14ac:dyDescent="0.35">
      <c r="E20" s="6" t="s">
        <v>21</v>
      </c>
      <c r="F20" s="6"/>
      <c r="G20" s="2">
        <v>5243119.9919465948</v>
      </c>
      <c r="H20" s="4">
        <f>1-H18-H19</f>
        <v>0.52460064339425316</v>
      </c>
      <c r="I20">
        <v>223092</v>
      </c>
      <c r="J20" s="4">
        <f>1-J18-J19</f>
        <v>0.59510816138922684</v>
      </c>
      <c r="K20" s="2">
        <v>2574272.6963036619</v>
      </c>
    </row>
    <row r="21" spans="2:11" x14ac:dyDescent="0.35">
      <c r="F21" t="s">
        <v>22</v>
      </c>
    </row>
    <row r="22" spans="2:11" x14ac:dyDescent="0.35">
      <c r="F22" t="s">
        <v>23</v>
      </c>
      <c r="G22" s="2">
        <v>115077.977119331</v>
      </c>
      <c r="H22" s="4">
        <f>G22/G20</f>
        <v>2.1948377549262685E-2</v>
      </c>
      <c r="I22">
        <v>7793</v>
      </c>
      <c r="J22" s="4">
        <f>I22/I20</f>
        <v>3.4931777024725226E-2</v>
      </c>
      <c r="K22" s="2">
        <v>518302.01295866899</v>
      </c>
    </row>
    <row r="23" spans="2:11" x14ac:dyDescent="0.35">
      <c r="F23" t="s">
        <v>24</v>
      </c>
      <c r="G23" s="2">
        <f>G20-G22</f>
        <v>5128042.0148272635</v>
      </c>
      <c r="H23" s="4">
        <f>1-H22</f>
        <v>0.97805162245073729</v>
      </c>
      <c r="I23">
        <f>I20-I22</f>
        <v>215299</v>
      </c>
      <c r="J23" s="4">
        <f>1-J22</f>
        <v>0.96506822297527473</v>
      </c>
    </row>
    <row r="25" spans="2:11" x14ac:dyDescent="0.3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5">
      <c r="E26" s="6" t="s">
        <v>26</v>
      </c>
      <c r="F26" s="6"/>
      <c r="G26" s="2">
        <v>1516631.6776193641</v>
      </c>
      <c r="H26" s="4">
        <f>G26/G5</f>
        <v>0.15141171610763424</v>
      </c>
      <c r="I26">
        <v>58789</v>
      </c>
      <c r="J26" s="4">
        <f>I26/I5</f>
        <v>0.15619503589438391</v>
      </c>
      <c r="K26" s="2">
        <v>687558.20638987201</v>
      </c>
    </row>
    <row r="27" spans="2:11" x14ac:dyDescent="0.35">
      <c r="E27" s="6" t="s">
        <v>27</v>
      </c>
      <c r="F27" s="6"/>
      <c r="G27" s="2">
        <v>8483226.7741418146</v>
      </c>
      <c r="H27" s="4">
        <f>G27/G5</f>
        <v>0.84691619129256313</v>
      </c>
      <c r="I27">
        <v>316145</v>
      </c>
      <c r="J27" s="4">
        <f>I27/I5</f>
        <v>0.83995780882188842</v>
      </c>
      <c r="K27" s="2">
        <v>4104948.4512380389</v>
      </c>
    </row>
    <row r="28" spans="2:11" x14ac:dyDescent="0.35">
      <c r="E28" s="6" t="s">
        <v>28</v>
      </c>
      <c r="F28" s="6"/>
      <c r="G28" s="2">
        <v>2225.3230041329998</v>
      </c>
      <c r="H28" s="4">
        <f>G28/G5</f>
        <v>2.2216335048366099E-4</v>
      </c>
      <c r="I28">
        <v>67</v>
      </c>
      <c r="J28" s="4">
        <f>I28/I5</f>
        <v>1.7801063812828457E-4</v>
      </c>
      <c r="K28" s="2">
        <v>105.82498715600001</v>
      </c>
    </row>
    <row r="29" spans="2:11" x14ac:dyDescent="0.35">
      <c r="E29" s="6" t="s">
        <v>29</v>
      </c>
      <c r="F29" s="6"/>
      <c r="G29" s="2">
        <v>2829.163452492</v>
      </c>
      <c r="H29" s="4">
        <f>G29/G5</f>
        <v>2.8244728091346292E-4</v>
      </c>
      <c r="I29">
        <v>416</v>
      </c>
      <c r="J29" s="4">
        <f>I29/I5</f>
        <v>1.105260081512931E-3</v>
      </c>
      <c r="K29" s="2">
        <v>222.36762951200001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35"/>
  <sheetData>
    <row r="1" spans="1:2" x14ac:dyDescent="0.35">
      <c r="A1" t="s">
        <v>30</v>
      </c>
    </row>
    <row r="2" spans="1:2" x14ac:dyDescent="0.35">
      <c r="A2" t="s">
        <v>31</v>
      </c>
      <c r="B2">
        <f>'NEWT - UK'!$G$7</f>
        <v>10889506.03750547</v>
      </c>
    </row>
    <row r="3" spans="1:2" x14ac:dyDescent="0.35">
      <c r="A3" t="s">
        <v>32</v>
      </c>
      <c r="B3">
        <f>'NEWT - UK'!$G$8</f>
        <v>201468.2463099286</v>
      </c>
    </row>
    <row r="4" spans="1:2" x14ac:dyDescent="0.35">
      <c r="A4" t="s">
        <v>33</v>
      </c>
      <c r="B4">
        <f>'NEWT - UK'!$G$9</f>
        <v>492436.154159247</v>
      </c>
    </row>
    <row r="5" spans="1:2" x14ac:dyDescent="0.35">
      <c r="A5" t="s">
        <v>34</v>
      </c>
      <c r="B5">
        <f>'NEWT - UK'!$G$10</f>
        <v>6.9930412049999999</v>
      </c>
    </row>
    <row r="14" spans="1:2" x14ac:dyDescent="0.35">
      <c r="A14" t="s">
        <v>35</v>
      </c>
    </row>
    <row r="15" spans="1:2" x14ac:dyDescent="0.35">
      <c r="A15" t="s">
        <v>31</v>
      </c>
      <c r="B15">
        <f>'NEWT - UK'!$I$7</f>
        <v>310738</v>
      </c>
    </row>
    <row r="16" spans="1:2" x14ac:dyDescent="0.35">
      <c r="A16" t="s">
        <v>32</v>
      </c>
      <c r="B16">
        <f>'NEWT - UK'!$I$8</f>
        <v>6337</v>
      </c>
    </row>
    <row r="17" spans="1:2" x14ac:dyDescent="0.35">
      <c r="A17" t="s">
        <v>33</v>
      </c>
      <c r="B17">
        <f>'NEWT - UK'!$I$9</f>
        <v>1005374</v>
      </c>
    </row>
    <row r="18" spans="1:2" x14ac:dyDescent="0.35">
      <c r="A18" t="s">
        <v>34</v>
      </c>
      <c r="B18">
        <f>'NEWT - UK'!$I$10</f>
        <v>10</v>
      </c>
    </row>
    <row r="26" spans="1:2" x14ac:dyDescent="0.35">
      <c r="A26" t="s">
        <v>18</v>
      </c>
    </row>
    <row r="27" spans="1:2" x14ac:dyDescent="0.35">
      <c r="A27" t="s">
        <v>36</v>
      </c>
      <c r="B27">
        <f>'NEWT - UK'!$G$18</f>
        <v>1252183.5550073171</v>
      </c>
    </row>
    <row r="28" spans="1:2" x14ac:dyDescent="0.35">
      <c r="A28" t="s">
        <v>37</v>
      </c>
      <c r="B28">
        <f>'NEWT - UK'!$G$19</f>
        <v>4250423.5192801813</v>
      </c>
    </row>
    <row r="29" spans="1:2" x14ac:dyDescent="0.35">
      <c r="A29" t="s">
        <v>38</v>
      </c>
      <c r="B29">
        <f>'NEWT - UK'!$G$22</f>
        <v>133847.36052581499</v>
      </c>
    </row>
    <row r="30" spans="1:2" x14ac:dyDescent="0.35">
      <c r="A30" t="s">
        <v>39</v>
      </c>
      <c r="B30">
        <f>'NEWT - UK'!$G$23</f>
        <v>5454519.8490020856</v>
      </c>
    </row>
    <row r="39" spans="1:2" x14ac:dyDescent="0.35">
      <c r="A39" t="s">
        <v>40</v>
      </c>
    </row>
    <row r="40" spans="1:2" x14ac:dyDescent="0.35">
      <c r="A40" t="s">
        <v>41</v>
      </c>
      <c r="B40">
        <f>'NEWT - UK'!$G$26</f>
        <v>1861462.872937321</v>
      </c>
    </row>
    <row r="41" spans="1:2" x14ac:dyDescent="0.35">
      <c r="A41" t="s">
        <v>42</v>
      </c>
      <c r="B41">
        <f>'NEWT - UK'!$G$27</f>
        <v>9229459.4119575415</v>
      </c>
    </row>
    <row r="42" spans="1:2" x14ac:dyDescent="0.35">
      <c r="A42" t="s">
        <v>43</v>
      </c>
      <c r="B42">
        <f>'NEWT - UK'!$G$28</f>
        <v>1.9395222000000001</v>
      </c>
    </row>
    <row r="43" spans="1:2" x14ac:dyDescent="0.35">
      <c r="A43" t="s">
        <v>44</v>
      </c>
      <c r="B43">
        <f>'NEWT - UK'!$G$29</f>
        <v>50.059398334999997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Benrejdal</dc:creator>
  <cp:lastModifiedBy>Siobhan Benrejdal</cp:lastModifiedBy>
  <dcterms:created xsi:type="dcterms:W3CDTF">2025-05-06T08:30:22Z</dcterms:created>
  <dcterms:modified xsi:type="dcterms:W3CDTF">2025-05-06T08:30:22Z</dcterms:modified>
</cp:coreProperties>
</file>