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E6DBF53A-B90E-4E7D-AA5D-99A9F7063A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J14" i="5"/>
  <c r="H14" i="5"/>
  <c r="K13" i="5"/>
  <c r="J13" i="5"/>
  <c r="I13" i="5"/>
  <c r="H13" i="5"/>
  <c r="G13" i="5"/>
  <c r="J10" i="5"/>
  <c r="H10" i="5"/>
  <c r="K8" i="5"/>
  <c r="I8" i="5"/>
  <c r="J15" i="5" s="1"/>
  <c r="H8" i="5"/>
  <c r="G8" i="5"/>
  <c r="H15" i="5" s="1"/>
  <c r="J7" i="5"/>
  <c r="J8" i="5" s="1"/>
  <c r="H7" i="5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G23" i="2"/>
  <c r="B30" i="3" s="1"/>
  <c r="J22" i="2"/>
  <c r="H22" i="2"/>
  <c r="H23" i="2" s="1"/>
  <c r="J19" i="2"/>
  <c r="J20" i="2" s="1"/>
  <c r="H19" i="2"/>
  <c r="J18" i="2"/>
  <c r="H18" i="2"/>
  <c r="H20" i="2" s="1"/>
  <c r="J14" i="2"/>
  <c r="H14" i="2"/>
  <c r="K13" i="2"/>
  <c r="J13" i="2"/>
  <c r="I13" i="2"/>
  <c r="H13" i="2"/>
  <c r="G13" i="2"/>
  <c r="J10" i="2"/>
  <c r="H10" i="2"/>
  <c r="H9" i="2"/>
  <c r="K8" i="2"/>
  <c r="I8" i="2"/>
  <c r="J15" i="2" s="1"/>
  <c r="G8" i="2"/>
  <c r="H15" i="2" s="1"/>
  <c r="J7" i="2"/>
  <c r="J8" i="2" s="1"/>
  <c r="H7" i="2"/>
  <c r="H8" i="2" s="1"/>
  <c r="J5" i="2"/>
  <c r="J9" i="2" s="1"/>
  <c r="H5" i="2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<sst xmlns="http://schemas.openxmlformats.org/spreadsheetml/2006/main" count="82" uniqueCount="45">
  <si>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20 February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</si>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</sst>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12049670.578460261</c:v>
                </c:pt>
                <c:pt idx="1">
                  <c:v>247338.54523598589</c:v>
                </c:pt>
                <c:pt idx="2">
                  <c:v>539161.67990783998</c:v>
                </c:pt>
                <c:pt idx="3">
                  <c:v>92.454747523999998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C5B-49C3-B4CB-F9F3DC231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335424</c:v>
                </c:pt>
                <c:pt idx="1">
                  <c:v>7639</c:v>
                </c:pt>
                <c:pt idx="2">
                  <c:v>962124</c:v>
                </c:pt>
                <c:pt idx="3">
                  <c:v>20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FC7-449D-9A19-9E4DFAE9E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1297960.1489280141</c:v>
                </c:pt>
                <c:pt idx="1">
                  <c:v>4755666.818176629</c:v>
                </c:pt>
                <c:pt idx="2">
                  <c:v>408760.37031205802</c:v>
                </c:pt>
                <c:pt idx="3">
                  <c:v>5834621.786279548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C7-4425-995D-B196CAF94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2002039.7311881629</c:v>
                </c:pt>
                <c:pt idx="1">
                  <c:v>10294259.012188531</c:v>
                </c:pt>
                <c:pt idx="2">
                  <c:v>15.976879200000001</c:v>
                </c:pt>
                <c:pt idx="3">
                  <c:v>694.40344035400005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D2A-4DF9-80CD-3260781CC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12836263.258351613</v>
      </c>
      <c r="H4" s="5"/>
      <c r="I4" s="1">
        <v>1305207</v>
      </c>
      <c r="J4" s="5"/>
      <c r="K4" s="3">
        <v>490984.47455029603</v>
      </c>
    </row>
    <row r="5" spans="1:11" x14ac:dyDescent="0.25">
      <c r="E5" s="6" t="s">
        <v>7</v>
      </c>
      <c r="F5" s="6"/>
      <c r="G5" s="2">
        <v>12297009.123696247</v>
      </c>
      <c r="H5" s="4">
        <f>G5/G4</f>
        <v>0.95798978847644678</v>
      </c>
      <c r="I5">
        <v>343063</v>
      </c>
      <c r="J5" s="4">
        <f>I5/I4</f>
        <v>0.2628418327514333</v>
      </c>
      <c r="K5" s="2">
        <v>180690.72195619799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12049670.578460261</v>
      </c>
      <c r="H7" s="4">
        <f>G7/G5</f>
        <v>0.97988628431938252</v>
      </c>
      <c r="I7">
        <v>335424</v>
      </c>
      <c r="J7" s="4">
        <f>I7/I5</f>
        <v>0.97773295283956596</v>
      </c>
      <c r="K7" s="2">
        <v>130984.447543633</v>
      </c>
    </row>
    <row r="8" spans="1:11" x14ac:dyDescent="0.25">
      <c r="F8" t="s">
        <v>10</v>
      </c>
      <c r="G8" s="2">
        <f>G5-G7</f>
        <v>247338.54523598589</v>
      </c>
      <c r="H8" s="4">
        <f>1-H7</f>
        <v>2.0113715680617483E-2</v>
      </c>
      <c r="I8">
        <f>I5-I7</f>
        <v>7639</v>
      </c>
      <c r="J8" s="4">
        <f>1-J7</f>
        <v>2.2267047160434039E-2</v>
      </c>
      <c r="K8" s="2">
        <f>K5-K7</f>
        <v>49706.274412564992</v>
      </c>
    </row>
    <row r="9" spans="1:11" x14ac:dyDescent="0.25">
      <c r="E9" s="6" t="s">
        <v>11</v>
      </c>
      <c r="F9" s="6"/>
      <c r="G9" s="2">
        <v>539161.67990783998</v>
      </c>
      <c r="H9" s="4">
        <f>1-H5-H10</f>
        <v>4.2003008901913011E-2</v>
      </c>
      <c r="I9">
        <v>962124</v>
      </c>
      <c r="J9" s="4">
        <f>1-J5-J10</f>
        <v>0.7371428440086516</v>
      </c>
      <c r="K9" s="2">
        <v>310122.884158184</v>
      </c>
    </row>
    <row r="10" spans="1:11" x14ac:dyDescent="0.25">
      <c r="E10" s="6" t="s">
        <v>12</v>
      </c>
      <c r="F10" s="6"/>
      <c r="G10" s="2">
        <v>92.454747523999998</v>
      </c>
      <c r="H10" s="4">
        <f>G10/G4</f>
        <v>7.2026216402072071E-6</v>
      </c>
      <c r="I10">
        <v>20</v>
      </c>
      <c r="J10" s="4">
        <f>I10/I4</f>
        <v>1.5323239915201189E-5</v>
      </c>
      <c r="K10" s="2">
        <v>170.868435914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3032644.1764948312</v>
      </c>
      <c r="H13" s="5">
        <f>G13/G5</f>
        <v>0.24661640452481637</v>
      </c>
      <c r="I13" s="1">
        <f>I14+I15</f>
        <v>96322</v>
      </c>
      <c r="J13" s="5">
        <f>I13/I5</f>
        <v>0.28077058732652604</v>
      </c>
      <c r="K13" s="3">
        <f>K14+K15</f>
        <v>46134.488207748997</v>
      </c>
    </row>
    <row r="14" spans="1:11" x14ac:dyDescent="0.25">
      <c r="E14" s="6" t="s">
        <v>15</v>
      </c>
      <c r="F14" s="6"/>
      <c r="G14" s="2">
        <v>3032644.1764948312</v>
      </c>
      <c r="H14" s="4">
        <f>G14/G7</f>
        <v>0.25167859625274092</v>
      </c>
      <c r="I14">
        <v>96322</v>
      </c>
      <c r="J14" s="4">
        <f>I14/I7</f>
        <v>0.28716490173630987</v>
      </c>
      <c r="K14" s="2">
        <v>46134.488207748997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1297960.1489280141</v>
      </c>
      <c r="H18" s="4">
        <f>G18/G5</f>
        <v>0.10555088118352733</v>
      </c>
      <c r="I18">
        <v>37446</v>
      </c>
      <c r="J18" s="4">
        <f>I18/I5</f>
        <v>0.10915196334201006</v>
      </c>
      <c r="K18" s="2">
        <v>30682.337144830999</v>
      </c>
    </row>
    <row r="19" spans="2:11" x14ac:dyDescent="0.25">
      <c r="E19" s="6" t="s">
        <v>20</v>
      </c>
      <c r="F19" s="6"/>
      <c r="G19" s="2">
        <v>4755666.818176629</v>
      </c>
      <c r="H19" s="4">
        <f>G19/G5</f>
        <v>0.38673361712097082</v>
      </c>
      <c r="I19">
        <v>132888</v>
      </c>
      <c r="J19" s="4">
        <f>I19/I5</f>
        <v>0.38735742414658531</v>
      </c>
      <c r="K19" s="2">
        <v>45434.488290451001</v>
      </c>
    </row>
    <row r="20" spans="2:11" x14ac:dyDescent="0.25">
      <c r="E20" s="6" t="s">
        <v>21</v>
      </c>
      <c r="F20" s="6"/>
      <c r="G20" s="2">
        <v>6243382.1565916063</v>
      </c>
      <c r="H20" s="4">
        <f>1-H18-H19</f>
        <v>0.50771550169550195</v>
      </c>
      <c r="I20">
        <v>172729</v>
      </c>
      <c r="J20" s="4">
        <f>1-J18-J19</f>
        <v>0.5034906125114047</v>
      </c>
      <c r="K20" s="2">
        <v>104573.89652091599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408760.37031205802</v>
      </c>
      <c r="H22" s="4">
        <f>G22/G20</f>
        <v>6.5470983524610782E-2</v>
      </c>
      <c r="I22">
        <v>13019</v>
      </c>
      <c r="J22" s="4">
        <f>I22/I20</f>
        <v>7.5372404170695129E-2</v>
      </c>
      <c r="K22" s="2">
        <v>7179.3838848380001</v>
      </c>
    </row>
    <row r="23" spans="2:11" x14ac:dyDescent="0.25">
      <c r="F23" t="s">
        <v>24</v>
      </c>
      <c r="G23" s="2">
        <f>G20-G22</f>
        <v>5834621.786279548</v>
      </c>
      <c r="H23" s="4">
        <f>1-H22</f>
        <v>0.93452901647538922</v>
      </c>
      <c r="I23">
        <f>I20-I22</f>
        <v>159710</v>
      </c>
      <c r="J23" s="4">
        <f>1-J22</f>
        <v>0.92462759582930487</v>
      </c>
      <c r="K23" s="2">
        <f>K20-K22</f>
        <v>97394.512636077998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2002039.7311881629</v>
      </c>
      <c r="H26" s="4">
        <f>G26/G5</f>
        <v>0.16280704609141478</v>
      </c>
      <c r="I26">
        <v>61462</v>
      </c>
      <c r="J26" s="4">
        <f>I26/I5</f>
        <v>0.17915659805924861</v>
      </c>
      <c r="K26" s="2">
        <v>49401.122116969003</v>
      </c>
    </row>
    <row r="27" spans="2:11" x14ac:dyDescent="0.25">
      <c r="E27" s="6" t="s">
        <v>27</v>
      </c>
      <c r="F27" s="6"/>
      <c r="G27" s="2">
        <v>10294259.012188531</v>
      </c>
      <c r="H27" s="4">
        <f>G27/G5</f>
        <v>0.83713518536402232</v>
      </c>
      <c r="I27">
        <v>281523</v>
      </c>
      <c r="J27" s="4">
        <f>I27/I5</f>
        <v>0.82061603845357844</v>
      </c>
      <c r="K27" s="2">
        <v>131246.13064282099</v>
      </c>
    </row>
    <row r="28" spans="2:11" x14ac:dyDescent="0.25">
      <c r="E28" s="6" t="s">
        <v>28</v>
      </c>
      <c r="F28" s="6"/>
      <c r="G28" s="2">
        <v>15.976879200000001</v>
      </c>
      <c r="H28" s="4">
        <f>G28/G5</f>
        <v>1.2992491946039685E-6</v>
      </c>
      <c r="I28">
        <v>4</v>
      </c>
      <c r="J28" s="4">
        <f>I28/I5</f>
        <v>1.1659666008867176E-5</v>
      </c>
      <c r="K28" s="2">
        <v>0</v>
      </c>
    </row>
    <row r="29" spans="2:11" x14ac:dyDescent="0.25">
      <c r="E29" s="6" t="s">
        <v>29</v>
      </c>
      <c r="F29" s="6"/>
      <c r="G29" s="2">
        <v>694.40344035400005</v>
      </c>
      <c r="H29" s="4">
        <f>G29/G5</f>
        <v>5.6469295368407078E-5</v>
      </c>
      <c r="I29">
        <v>74</v>
      </c>
      <c r="J29" s="4">
        <f>I29/I5</f>
        <v>2.1570382116404275E-4</v>
      </c>
      <c r="K29" s="2">
        <v>43.469196408000002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14308687.658301121</v>
      </c>
      <c r="H4" s="5"/>
      <c r="I4" s="1">
        <v>3929645</v>
      </c>
      <c r="J4" s="5"/>
      <c r="K4" s="3">
        <v>121377201.03359185</v>
      </c>
    </row>
    <row r="5" spans="1:11" x14ac:dyDescent="0.25">
      <c r="E5" s="6" t="s">
        <v>7</v>
      </c>
      <c r="F5" s="6"/>
      <c r="G5" s="2">
        <v>11849346.112249594</v>
      </c>
      <c r="H5" s="4">
        <f>G5/G4</f>
        <v>0.82812249419500394</v>
      </c>
      <c r="I5">
        <v>426193</v>
      </c>
      <c r="J5" s="4">
        <f>I5/I4</f>
        <v>0.10845585288238505</v>
      </c>
      <c r="K5" s="2">
        <v>2087767.0565386161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11383628.459311772</v>
      </c>
      <c r="H7" s="4">
        <f>G7/G5</f>
        <v>0.96069676347318667</v>
      </c>
      <c r="I7">
        <v>411498</v>
      </c>
      <c r="J7" s="4">
        <f>I7/I5</f>
        <v>0.96552031591321308</v>
      </c>
      <c r="K7" s="2">
        <v>1343074.2733852279</v>
      </c>
    </row>
    <row r="8" spans="1:11" x14ac:dyDescent="0.25">
      <c r="F8" t="s">
        <v>10</v>
      </c>
      <c r="G8" s="2">
        <f>G5-G7</f>
        <v>465717.65293782204</v>
      </c>
      <c r="H8" s="4">
        <f>1-H7</f>
        <v>3.9303236526813334E-2</v>
      </c>
      <c r="I8">
        <f>I5-I7</f>
        <v>14695</v>
      </c>
      <c r="J8" s="4">
        <f>1-J7</f>
        <v>3.4479684086786921E-2</v>
      </c>
      <c r="K8" s="2">
        <f>K5-K7</f>
        <v>744692.78315338818</v>
      </c>
    </row>
    <row r="9" spans="1:11" x14ac:dyDescent="0.25">
      <c r="E9" s="6" t="s">
        <v>11</v>
      </c>
      <c r="F9" s="6"/>
      <c r="G9" s="2">
        <v>2131730.1060843728</v>
      </c>
      <c r="H9" s="4">
        <f>1-H5-H10</f>
        <v>0.14898152486036409</v>
      </c>
      <c r="I9">
        <v>3478962</v>
      </c>
      <c r="J9" s="4">
        <f>1-J5-J10</f>
        <v>0.88531203200289088</v>
      </c>
      <c r="K9" s="2">
        <v>115190247.54410677</v>
      </c>
    </row>
    <row r="10" spans="1:11" x14ac:dyDescent="0.25">
      <c r="E10" s="6" t="s">
        <v>12</v>
      </c>
      <c r="F10" s="6"/>
      <c r="G10" s="2">
        <v>327611.43996715301</v>
      </c>
      <c r="H10" s="4">
        <f>G10/G4</f>
        <v>2.2895980944631963E-2</v>
      </c>
      <c r="I10">
        <v>24490</v>
      </c>
      <c r="J10" s="4">
        <f>I10/I4</f>
        <v>6.2321151147241034E-3</v>
      </c>
      <c r="K10" s="2">
        <v>4099186.432946471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2104985.3540008548</v>
      </c>
      <c r="H13" s="5">
        <f>G13/G5</f>
        <v>0.17764569741319033</v>
      </c>
      <c r="I13" s="1">
        <f>I14+I15</f>
        <v>57230</v>
      </c>
      <c r="J13" s="5">
        <f>I13/I5</f>
        <v>0.13428188637542146</v>
      </c>
      <c r="K13" s="3">
        <f>K14+K15</f>
        <v>259399.92093774601</v>
      </c>
    </row>
    <row r="14" spans="1:11" x14ac:dyDescent="0.25">
      <c r="E14" s="6" t="s">
        <v>15</v>
      </c>
      <c r="F14" s="6"/>
      <c r="G14" s="2">
        <v>2104985.3540008548</v>
      </c>
      <c r="H14" s="4">
        <f>G14/G7</f>
        <v>0.18491339220395792</v>
      </c>
      <c r="I14">
        <v>57230</v>
      </c>
      <c r="J14" s="4">
        <f>I14/I7</f>
        <v>0.13907722516269824</v>
      </c>
      <c r="K14" s="2">
        <v>259399.92093774601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1309487.2386143701</v>
      </c>
      <c r="H18" s="4">
        <f>G18/G5</f>
        <v>0.11051135026435348</v>
      </c>
      <c r="I18">
        <v>43006</v>
      </c>
      <c r="J18" s="4">
        <f>I18/I5</f>
        <v>0.10090733540907523</v>
      </c>
      <c r="K18" s="2">
        <v>208919.51349618399</v>
      </c>
    </row>
    <row r="19" spans="2:11" x14ac:dyDescent="0.25">
      <c r="E19" s="6" t="s">
        <v>20</v>
      </c>
      <c r="F19" s="6"/>
      <c r="G19" s="2">
        <v>5053092.5663006408</v>
      </c>
      <c r="H19" s="4">
        <f>G19/G5</f>
        <v>0.42644484500936847</v>
      </c>
      <c r="I19">
        <v>149108</v>
      </c>
      <c r="J19" s="4">
        <f>I19/I5</f>
        <v>0.34986027457044111</v>
      </c>
      <c r="K19" s="2">
        <v>276050.12296023098</v>
      </c>
    </row>
    <row r="20" spans="2:11" x14ac:dyDescent="0.25">
      <c r="E20" s="6" t="s">
        <v>21</v>
      </c>
      <c r="F20" s="6"/>
      <c r="G20" s="2">
        <v>5485595.1180868577</v>
      </c>
      <c r="H20" s="4">
        <f>1-H18-H19</f>
        <v>0.4630438047262781</v>
      </c>
      <c r="I20">
        <v>234013</v>
      </c>
      <c r="J20" s="4">
        <f>1-J18-J19</f>
        <v>0.54923239002048363</v>
      </c>
      <c r="K20" s="2">
        <v>1564705.0314091051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404153.20842399099</v>
      </c>
      <c r="H22" s="4">
        <f>G22/G20</f>
        <v>7.367536242174258E-2</v>
      </c>
      <c r="I22">
        <v>23755</v>
      </c>
      <c r="J22" s="4">
        <f>I22/I20</f>
        <v>0.10151145449184447</v>
      </c>
      <c r="K22" s="2">
        <v>166486.285388271</v>
      </c>
    </row>
    <row r="23" spans="2:11" x14ac:dyDescent="0.25">
      <c r="F23" t="s">
        <v>24</v>
      </c>
      <c r="G23" s="2">
        <f>G20-G22</f>
        <v>5081441.909662867</v>
      </c>
      <c r="H23" s="4">
        <f>1-H22</f>
        <v>0.92632463757825745</v>
      </c>
      <c r="I23">
        <f>I20-I22</f>
        <v>210258</v>
      </c>
      <c r="J23" s="4">
        <f>1-J22</f>
        <v>0.89848854550815549</v>
      </c>
      <c r="K23" s="2">
        <f>K20-K22</f>
        <v>1398218.746020834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1625890.629737186</v>
      </c>
      <c r="H26" s="4">
        <f>G26/G5</f>
        <v>0.1372135318130657</v>
      </c>
      <c r="I26">
        <v>60094</v>
      </c>
      <c r="J26" s="4">
        <f>I26/I5</f>
        <v>0.14100184658124371</v>
      </c>
      <c r="K26" s="2">
        <v>257751.63706291001</v>
      </c>
    </row>
    <row r="27" spans="2:11" x14ac:dyDescent="0.25">
      <c r="E27" s="6" t="s">
        <v>27</v>
      </c>
      <c r="F27" s="6"/>
      <c r="G27" s="2">
        <v>10211422.851092253</v>
      </c>
      <c r="H27" s="4">
        <f>G27/G5</f>
        <v>0.86177100021881448</v>
      </c>
      <c r="I27">
        <v>364824</v>
      </c>
      <c r="J27" s="4">
        <f>I27/I5</f>
        <v>0.85600655102265877</v>
      </c>
      <c r="K27" s="2">
        <v>1829497.9347165751</v>
      </c>
    </row>
    <row r="28" spans="2:11" x14ac:dyDescent="0.25">
      <c r="E28" s="6" t="s">
        <v>28</v>
      </c>
      <c r="F28" s="6"/>
      <c r="G28" s="2">
        <v>258.296466162</v>
      </c>
      <c r="H28" s="4">
        <f>G28/G5</f>
        <v>2.1798372983212868E-5</v>
      </c>
      <c r="I28">
        <v>25</v>
      </c>
      <c r="J28" s="4">
        <f>I28/I5</f>
        <v>5.8658870511716523E-5</v>
      </c>
      <c r="K28" s="2">
        <v>104.648721936</v>
      </c>
    </row>
    <row r="29" spans="2:11" x14ac:dyDescent="0.25">
      <c r="E29" s="6" t="s">
        <v>29</v>
      </c>
      <c r="F29" s="6"/>
      <c r="G29" s="2">
        <v>3525.0081995760002</v>
      </c>
      <c r="H29" s="4">
        <f>G29/G5</f>
        <v>2.9748546174475604E-4</v>
      </c>
      <c r="I29">
        <v>722</v>
      </c>
      <c r="J29" s="4">
        <f>I29/I5</f>
        <v>1.6940681803783732E-3</v>
      </c>
      <c r="K29" s="2">
        <v>206.64482929600001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12049670.578460261</v>
      </c>
    </row>
    <row r="3" spans="1:2" x14ac:dyDescent="0.25">
      <c r="A3" t="s">
        <v>32</v>
      </c>
      <c r="B3">
        <f>'NEWT - UK'!$G$8</f>
        <v>247338.54523598589</v>
      </c>
    </row>
    <row r="4" spans="1:2" x14ac:dyDescent="0.25">
      <c r="A4" t="s">
        <v>33</v>
      </c>
      <c r="B4">
        <f>'NEWT - UK'!$G$9</f>
        <v>539161.67990783998</v>
      </c>
    </row>
    <row r="5" spans="1:2" x14ac:dyDescent="0.25">
      <c r="A5" t="s">
        <v>34</v>
      </c>
      <c r="B5">
        <f>'NEWT - UK'!$G$10</f>
        <v>92.454747523999998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335424</v>
      </c>
    </row>
    <row r="16" spans="1:2" x14ac:dyDescent="0.25">
      <c r="A16" t="s">
        <v>32</v>
      </c>
      <c r="B16">
        <f>'NEWT - UK'!$I$8</f>
        <v>7639</v>
      </c>
    </row>
    <row r="17" spans="1:2" x14ac:dyDescent="0.25">
      <c r="A17" t="s">
        <v>33</v>
      </c>
      <c r="B17">
        <f>'NEWT - UK'!$I$9</f>
        <v>962124</v>
      </c>
    </row>
    <row r="18" spans="1:2" x14ac:dyDescent="0.25">
      <c r="A18" t="s">
        <v>34</v>
      </c>
      <c r="B18">
        <f>'NEWT - UK'!$I$10</f>
        <v>20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1297960.1489280141</v>
      </c>
    </row>
    <row r="28" spans="1:2" x14ac:dyDescent="0.25">
      <c r="A28" t="s">
        <v>37</v>
      </c>
      <c r="B28">
        <f>'NEWT - UK'!$G$19</f>
        <v>4755666.818176629</v>
      </c>
    </row>
    <row r="29" spans="1:2" x14ac:dyDescent="0.25">
      <c r="A29" t="s">
        <v>38</v>
      </c>
      <c r="B29">
        <f>'NEWT - UK'!$G$22</f>
        <v>408760.37031205802</v>
      </c>
    </row>
    <row r="30" spans="1:2" x14ac:dyDescent="0.25">
      <c r="A30" t="s">
        <v>39</v>
      </c>
      <c r="B30">
        <f>'NEWT - UK'!$G$23</f>
        <v>5834621.786279548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2002039.7311881629</v>
      </c>
    </row>
    <row r="41" spans="1:2" x14ac:dyDescent="0.25">
      <c r="A41" t="s">
        <v>42</v>
      </c>
      <c r="B41">
        <f>'NEWT - UK'!$G$27</f>
        <v>10294259.012188531</v>
      </c>
    </row>
    <row r="42" spans="1:2" x14ac:dyDescent="0.25">
      <c r="A42" t="s">
        <v>43</v>
      </c>
      <c r="B42">
        <f>'NEWT - UK'!$G$28</f>
        <v>15.976879200000001</v>
      </c>
    </row>
    <row r="43" spans="1:2" x14ac:dyDescent="0.25">
      <c r="A43" t="s">
        <v>44</v>
      </c>
      <c r="B43">
        <f>'NEWT - UK'!$G$29</f>
        <v>694.40344035400005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2026-02-25T11:33:37Z</dcterms:created>
  <dcterms:modified xsi:type="dcterms:W3CDTF">2026-02-25T11:33:37Z</dcterms:modified>
</cp:coreProperties>
</file>