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siobhan_benrejdal_icmagroup_org/Documents/Desktop/"/>
    </mc:Choice>
  </mc:AlternateContent>
  <xr:revisionPtr revIDLastSave="0" documentId="8_{9B65DFC9-4128-4FD1-909B-F093812C94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J20" i="5"/>
  <c r="J19" i="5"/>
  <c r="H19" i="5"/>
  <c r="J18" i="5"/>
  <c r="H18" i="5"/>
  <c r="H20" i="5" s="1"/>
  <c r="J15" i="5"/>
  <c r="J14" i="5"/>
  <c r="H14" i="5"/>
  <c r="K13" i="5"/>
  <c r="I13" i="5"/>
  <c r="J13" i="5" s="1"/>
  <c r="G13" i="5"/>
  <c r="H13" i="5" s="1"/>
  <c r="J10" i="5"/>
  <c r="H10" i="5"/>
  <c r="H9" i="5" s="1"/>
  <c r="K8" i="5"/>
  <c r="I8" i="5"/>
  <c r="H8" i="5"/>
  <c r="G8" i="5"/>
  <c r="H15" i="5" s="1"/>
  <c r="J7" i="5"/>
  <c r="J8" i="5" s="1"/>
  <c r="H7" i="5"/>
  <c r="J5" i="5"/>
  <c r="J9" i="5" s="1"/>
  <c r="H5" i="5"/>
  <c r="J29" i="2"/>
  <c r="H29" i="2"/>
  <c r="J28" i="2"/>
  <c r="H28" i="2"/>
  <c r="J27" i="2"/>
  <c r="H27" i="2"/>
  <c r="J26" i="2"/>
  <c r="H26" i="2"/>
  <c r="I23" i="2"/>
  <c r="H23" i="2"/>
  <c r="G23" i="2"/>
  <c r="B30" i="3" s="1"/>
  <c r="J22" i="2"/>
  <c r="J23" i="2" s="1"/>
  <c r="H22" i="2"/>
  <c r="J19" i="2"/>
  <c r="H19" i="2"/>
  <c r="J18" i="2"/>
  <c r="J20" i="2" s="1"/>
  <c r="H18" i="2"/>
  <c r="H20" i="2" s="1"/>
  <c r="J15" i="2"/>
  <c r="J14" i="2"/>
  <c r="H14" i="2"/>
  <c r="K13" i="2"/>
  <c r="I13" i="2"/>
  <c r="J13" i="2" s="1"/>
  <c r="G13" i="2"/>
  <c r="H13" i="2" s="1"/>
  <c r="J10" i="2"/>
  <c r="H10" i="2"/>
  <c r="H9" i="2" s="1"/>
  <c r="K8" i="2"/>
  <c r="J8" i="2"/>
  <c r="I8" i="2"/>
  <c r="B16" i="3" s="1"/>
  <c r="H8" i="2"/>
  <c r="G8" i="2"/>
  <c r="B3" i="3" s="1"/>
  <c r="J7" i="2"/>
  <c r="H7" i="2"/>
  <c r="J5" i="2"/>
  <c r="J9" i="2" s="1"/>
  <c r="H5" i="2"/>
  <c r="H15" i="2" l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<sst xmlns="http://schemas.openxmlformats.org/spreadsheetml/2006/main" count="82" uniqueCount="45">
  <si>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20 June 2025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</si>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</sst>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10568239.712922944</c:v>
                </c:pt>
                <c:pt idx="1">
                  <c:v>196845.48470314778</c:v>
                </c:pt>
                <c:pt idx="2">
                  <c:v>474976.97821923101</c:v>
                </c:pt>
                <c:pt idx="3">
                  <c:v>110.46103854099999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7D5-4CE5-AB01-9B3B1D765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316059</c:v>
                </c:pt>
                <c:pt idx="1">
                  <c:v>5367</c:v>
                </c:pt>
                <c:pt idx="2">
                  <c:v>904037</c:v>
                </c:pt>
                <c:pt idx="3">
                  <c:v>14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954-4099-A41A-63B479E6F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1156276.4929164471</c:v>
                </c:pt>
                <c:pt idx="1">
                  <c:v>3876313.2265018378</c:v>
                </c:pt>
                <c:pt idx="2">
                  <c:v>151207.350236475</c:v>
                </c:pt>
                <c:pt idx="3">
                  <c:v>5581288.1279713307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396-4E63-AC3C-27100F5C8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1878564.0712327559</c:v>
                </c:pt>
                <c:pt idx="1">
                  <c:v>8886471.1251376625</c:v>
                </c:pt>
                <c:pt idx="2">
                  <c:v>0</c:v>
                </c:pt>
                <c:pt idx="3">
                  <c:v>50.001255671999999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7BF-4B23-AB69-00BCCA77E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11240172.636883864</v>
      </c>
      <c r="H4" s="5"/>
      <c r="I4" s="1">
        <v>1225477</v>
      </c>
      <c r="J4" s="5"/>
      <c r="K4" s="3">
        <v>651941.17253246997</v>
      </c>
    </row>
    <row r="5" spans="1:11" x14ac:dyDescent="0.25">
      <c r="E5" s="6" t="s">
        <v>7</v>
      </c>
      <c r="F5" s="6"/>
      <c r="G5" s="2">
        <v>10765085.197626092</v>
      </c>
      <c r="H5" s="4">
        <f>G5/G4</f>
        <v>0.95773308341378982</v>
      </c>
      <c r="I5">
        <v>321426</v>
      </c>
      <c r="J5" s="4">
        <f>I5/I4</f>
        <v>0.26228644030038917</v>
      </c>
      <c r="K5" s="2">
        <v>329506.103617093</v>
      </c>
    </row>
    <row r="6" spans="1:11" x14ac:dyDescent="0.25">
      <c r="F6" t="s">
        <v>8</v>
      </c>
    </row>
    <row r="7" spans="1:11" x14ac:dyDescent="0.25">
      <c r="F7" t="s">
        <v>9</v>
      </c>
      <c r="G7" s="2">
        <v>10568239.712922944</v>
      </c>
      <c r="H7" s="4">
        <f>G7/G5</f>
        <v>0.98171445175867666</v>
      </c>
      <c r="I7">
        <v>316059</v>
      </c>
      <c r="J7" s="4">
        <f>I7/I5</f>
        <v>0.98330253308693139</v>
      </c>
      <c r="K7" s="2">
        <v>294962.52824731899</v>
      </c>
    </row>
    <row r="8" spans="1:11" x14ac:dyDescent="0.25">
      <c r="F8" t="s">
        <v>10</v>
      </c>
      <c r="G8" s="2">
        <f>G5-G7</f>
        <v>196845.48470314778</v>
      </c>
      <c r="H8" s="4">
        <f>1-H7</f>
        <v>1.8285548241323335E-2</v>
      </c>
      <c r="I8">
        <f>I5-I7</f>
        <v>5367</v>
      </c>
      <c r="J8" s="4">
        <f>1-J7</f>
        <v>1.6697466913068615E-2</v>
      </c>
      <c r="K8" s="2">
        <f>K5-K7</f>
        <v>34543.575369774015</v>
      </c>
    </row>
    <row r="9" spans="1:11" x14ac:dyDescent="0.25">
      <c r="E9" s="6" t="s">
        <v>11</v>
      </c>
      <c r="F9" s="6"/>
      <c r="G9" s="2">
        <v>474976.97821923101</v>
      </c>
      <c r="H9" s="4">
        <f>1-H5-H10</f>
        <v>4.2257089242617736E-2</v>
      </c>
      <c r="I9">
        <v>904037</v>
      </c>
      <c r="J9" s="4">
        <f>1-J5-J10</f>
        <v>0.73770213557659592</v>
      </c>
      <c r="K9" s="2">
        <v>321071.36409137299</v>
      </c>
    </row>
    <row r="10" spans="1:11" x14ac:dyDescent="0.25">
      <c r="E10" s="6" t="s">
        <v>12</v>
      </c>
      <c r="F10" s="6"/>
      <c r="G10" s="2">
        <v>110.46103854099999</v>
      </c>
      <c r="H10" s="4">
        <f>G10/G4</f>
        <v>9.8273435924399943E-6</v>
      </c>
      <c r="I10">
        <v>14</v>
      </c>
      <c r="J10" s="4">
        <f>I10/I4</f>
        <v>1.1424123014956626E-5</v>
      </c>
      <c r="K10" s="2">
        <v>1363.7048240040001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2623911.3176339651</v>
      </c>
      <c r="H13" s="5">
        <f>G13/G5</f>
        <v>0.24374273584129069</v>
      </c>
      <c r="I13" s="1">
        <f>I14+I15</f>
        <v>87255</v>
      </c>
      <c r="J13" s="5">
        <f>I13/I5</f>
        <v>0.27146217169737358</v>
      </c>
      <c r="K13" s="3">
        <f>K14+K15</f>
        <v>13686.954016632</v>
      </c>
    </row>
    <row r="14" spans="1:11" x14ac:dyDescent="0.25">
      <c r="E14" s="6" t="s">
        <v>15</v>
      </c>
      <c r="F14" s="6"/>
      <c r="G14" s="2">
        <v>2623911.3176339651</v>
      </c>
      <c r="H14" s="4">
        <f>G14/G7</f>
        <v>0.24828272152319003</v>
      </c>
      <c r="I14">
        <v>87255</v>
      </c>
      <c r="J14" s="4">
        <f>I14/I7</f>
        <v>0.27607187265668753</v>
      </c>
      <c r="K14" s="2">
        <v>13686.954016632</v>
      </c>
    </row>
    <row r="15" spans="1:11" x14ac:dyDescent="0.25">
      <c r="E15" s="6" t="s">
        <v>16</v>
      </c>
      <c r="F15" s="6"/>
      <c r="G15" s="2">
        <v>0</v>
      </c>
      <c r="H15" s="4">
        <f>G15/G8</f>
        <v>0</v>
      </c>
      <c r="I15">
        <v>0</v>
      </c>
      <c r="J15" s="4">
        <f>I15/I8</f>
        <v>0</v>
      </c>
      <c r="K15" s="2">
        <v>0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1156276.4929164471</v>
      </c>
      <c r="H18" s="4">
        <f>G18/G5</f>
        <v>0.10740987848116876</v>
      </c>
      <c r="I18">
        <v>38945</v>
      </c>
      <c r="J18" s="4">
        <f>I18/I5</f>
        <v>0.12116319152775444</v>
      </c>
      <c r="K18" s="2">
        <v>18062.729900860999</v>
      </c>
    </row>
    <row r="19" spans="2:11" x14ac:dyDescent="0.25">
      <c r="E19" s="6" t="s">
        <v>20</v>
      </c>
      <c r="F19" s="6"/>
      <c r="G19" s="2">
        <v>3876313.2265018378</v>
      </c>
      <c r="H19" s="4">
        <f>G19/G5</f>
        <v>0.36008198312788453</v>
      </c>
      <c r="I19">
        <v>109544</v>
      </c>
      <c r="J19" s="4">
        <f>I19/I5</f>
        <v>0.34080628200581159</v>
      </c>
      <c r="K19" s="2">
        <v>59540.721133979998</v>
      </c>
    </row>
    <row r="20" spans="2:11" x14ac:dyDescent="0.25">
      <c r="E20" s="6" t="s">
        <v>21</v>
      </c>
      <c r="F20" s="6"/>
      <c r="G20" s="2">
        <v>5732495.4782078061</v>
      </c>
      <c r="H20" s="4">
        <f>1-H18-H19</f>
        <v>0.53250813839094668</v>
      </c>
      <c r="I20">
        <v>172937</v>
      </c>
      <c r="J20" s="4">
        <f>1-J18-J19</f>
        <v>0.53803052646643401</v>
      </c>
      <c r="K20" s="2">
        <v>251902.65258225199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151207.350236475</v>
      </c>
      <c r="H22" s="4">
        <f>G22/G20</f>
        <v>2.6377229744234898E-2</v>
      </c>
      <c r="I22">
        <v>6318</v>
      </c>
      <c r="J22" s="4">
        <f>I22/I20</f>
        <v>3.6533535333676426E-2</v>
      </c>
      <c r="K22" s="2">
        <v>3858.5802729749998</v>
      </c>
    </row>
    <row r="23" spans="2:11" x14ac:dyDescent="0.25">
      <c r="F23" t="s">
        <v>24</v>
      </c>
      <c r="G23" s="2">
        <f>G20-G22</f>
        <v>5581288.1279713307</v>
      </c>
      <c r="H23" s="4">
        <f>1-H22</f>
        <v>0.97362277025576516</v>
      </c>
      <c r="I23">
        <f>I20-I22</f>
        <v>166619</v>
      </c>
      <c r="J23" s="4">
        <f>1-J22</f>
        <v>0.96346646466632357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1878564.0712327559</v>
      </c>
      <c r="H26" s="4">
        <f>G26/G5</f>
        <v>0.17450526742203726</v>
      </c>
      <c r="I26">
        <v>55119</v>
      </c>
      <c r="J26" s="4">
        <f>I26/I5</f>
        <v>0.17148270519497488</v>
      </c>
      <c r="K26" s="2">
        <v>175736.31298337699</v>
      </c>
    </row>
    <row r="27" spans="2:11" x14ac:dyDescent="0.25">
      <c r="E27" s="6" t="s">
        <v>27</v>
      </c>
      <c r="F27" s="6"/>
      <c r="G27" s="2">
        <v>8886471.1251376625</v>
      </c>
      <c r="H27" s="4">
        <f>G27/G5</f>
        <v>0.82549008781623956</v>
      </c>
      <c r="I27">
        <v>266284</v>
      </c>
      <c r="J27" s="4">
        <f>I27/I5</f>
        <v>0.82844573867702054</v>
      </c>
      <c r="K27" s="2">
        <v>153769.79063371601</v>
      </c>
    </row>
    <row r="28" spans="2:11" x14ac:dyDescent="0.25">
      <c r="E28" s="6" t="s">
        <v>28</v>
      </c>
      <c r="F28" s="6"/>
      <c r="G28" s="2">
        <v>0</v>
      </c>
      <c r="H28" s="4">
        <f>G28/G5</f>
        <v>0</v>
      </c>
      <c r="I28">
        <v>0</v>
      </c>
      <c r="J28" s="4">
        <f>I28/I5</f>
        <v>0</v>
      </c>
      <c r="K28" s="2">
        <v>0</v>
      </c>
    </row>
    <row r="29" spans="2:11" x14ac:dyDescent="0.25">
      <c r="E29" s="6" t="s">
        <v>29</v>
      </c>
      <c r="F29" s="6"/>
      <c r="G29" s="2">
        <v>50.001255671999999</v>
      </c>
      <c r="H29" s="4">
        <f>G29/G5</f>
        <v>4.6447617231144851E-6</v>
      </c>
      <c r="I29">
        <v>23</v>
      </c>
      <c r="J29" s="4">
        <f>I29/I5</f>
        <v>7.1556128004579596E-5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13224730.509519964</v>
      </c>
      <c r="H4" s="5"/>
      <c r="I4" s="1">
        <v>4180457</v>
      </c>
      <c r="J4" s="5"/>
      <c r="K4" s="3">
        <v>94230565.919201344</v>
      </c>
    </row>
    <row r="5" spans="1:11" x14ac:dyDescent="0.25">
      <c r="E5" s="6" t="s">
        <v>7</v>
      </c>
      <c r="F5" s="6"/>
      <c r="G5" s="2">
        <v>10220395.559423652</v>
      </c>
      <c r="H5" s="4">
        <f>G5/G4</f>
        <v>0.77282448606921628</v>
      </c>
      <c r="I5">
        <v>387131</v>
      </c>
      <c r="J5" s="4">
        <f>I5/I4</f>
        <v>9.2604947258158612E-2</v>
      </c>
      <c r="K5" s="2">
        <v>4118038.2012687791</v>
      </c>
    </row>
    <row r="6" spans="1:11" x14ac:dyDescent="0.25">
      <c r="F6" t="s">
        <v>8</v>
      </c>
    </row>
    <row r="7" spans="1:11" x14ac:dyDescent="0.25">
      <c r="F7" t="s">
        <v>9</v>
      </c>
      <c r="G7" s="2">
        <v>9890471.7141637281</v>
      </c>
      <c r="H7" s="4">
        <f>G7/G5</f>
        <v>0.96771907277544467</v>
      </c>
      <c r="I7">
        <v>375867</v>
      </c>
      <c r="J7" s="4">
        <f>I7/I5</f>
        <v>0.97090390591298548</v>
      </c>
      <c r="K7" s="2">
        <v>3824738.0248019481</v>
      </c>
    </row>
    <row r="8" spans="1:11" x14ac:dyDescent="0.25">
      <c r="F8" t="s">
        <v>10</v>
      </c>
      <c r="G8" s="2">
        <f>G5-G7</f>
        <v>329923.84525992349</v>
      </c>
      <c r="H8" s="4">
        <f>1-H7</f>
        <v>3.2280927224555334E-2</v>
      </c>
      <c r="I8">
        <f>I5-I7</f>
        <v>11264</v>
      </c>
      <c r="J8" s="4">
        <f>1-J7</f>
        <v>2.9096094087014523E-2</v>
      </c>
      <c r="K8" s="2">
        <f>K5-K7</f>
        <v>293300.17646683101</v>
      </c>
    </row>
    <row r="9" spans="1:11" x14ac:dyDescent="0.25">
      <c r="E9" s="6" t="s">
        <v>11</v>
      </c>
      <c r="F9" s="6"/>
      <c r="G9" s="2">
        <v>2709993.073229121</v>
      </c>
      <c r="H9" s="4">
        <f>1-H5-H10</f>
        <v>0.20491858577218672</v>
      </c>
      <c r="I9">
        <v>3769742</v>
      </c>
      <c r="J9" s="4">
        <f>1-J5-J10</f>
        <v>0.90175356426342868</v>
      </c>
      <c r="K9" s="2">
        <v>86547178.831121072</v>
      </c>
    </row>
    <row r="10" spans="1:11" x14ac:dyDescent="0.25">
      <c r="E10" s="6" t="s">
        <v>12</v>
      </c>
      <c r="F10" s="6"/>
      <c r="G10" s="2">
        <v>294341.87686719198</v>
      </c>
      <c r="H10" s="4">
        <f>G10/G4</f>
        <v>2.2256928158597016E-2</v>
      </c>
      <c r="I10">
        <v>23584</v>
      </c>
      <c r="J10" s="4">
        <f>I10/I4</f>
        <v>5.6414884784127669E-3</v>
      </c>
      <c r="K10" s="2">
        <v>3565348.8868114948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1681295.1303250829</v>
      </c>
      <c r="H13" s="5">
        <f>G13/G5</f>
        <v>0.1645039196917242</v>
      </c>
      <c r="I13" s="1">
        <f>I14+I15</f>
        <v>47186</v>
      </c>
      <c r="J13" s="5">
        <f>I13/I5</f>
        <v>0.12188638987836159</v>
      </c>
      <c r="K13" s="3">
        <f>K14+K15</f>
        <v>619656.08663898602</v>
      </c>
    </row>
    <row r="14" spans="1:11" x14ac:dyDescent="0.25">
      <c r="E14" s="6" t="s">
        <v>15</v>
      </c>
      <c r="F14" s="6"/>
      <c r="G14" s="2">
        <v>1681295.1303250829</v>
      </c>
      <c r="H14" s="4">
        <f>G14/G7</f>
        <v>0.16999139969404806</v>
      </c>
      <c r="I14">
        <v>47186</v>
      </c>
      <c r="J14" s="4">
        <f>I14/I7</f>
        <v>0.12553908696427193</v>
      </c>
      <c r="K14" s="2">
        <v>619656.08663898602</v>
      </c>
    </row>
    <row r="15" spans="1:11" x14ac:dyDescent="0.25">
      <c r="E15" s="6" t="s">
        <v>16</v>
      </c>
      <c r="F15" s="6"/>
      <c r="G15" s="2">
        <v>0</v>
      </c>
      <c r="H15" s="4">
        <f>G15/G8</f>
        <v>0</v>
      </c>
      <c r="I15">
        <v>0</v>
      </c>
      <c r="J15" s="4">
        <f>I15/I8</f>
        <v>0</v>
      </c>
      <c r="K15" s="2">
        <v>0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976169.39256280696</v>
      </c>
      <c r="H18" s="4">
        <f>G18/G5</f>
        <v>9.5511899406157147E-2</v>
      </c>
      <c r="I18">
        <v>35497</v>
      </c>
      <c r="J18" s="4">
        <f>I18/I5</f>
        <v>9.1692476190230174E-2</v>
      </c>
      <c r="K18" s="2">
        <v>622375.34240871901</v>
      </c>
    </row>
    <row r="19" spans="2:11" x14ac:dyDescent="0.25">
      <c r="E19" s="6" t="s">
        <v>20</v>
      </c>
      <c r="F19" s="6"/>
      <c r="G19" s="2">
        <v>3892461.3822426382</v>
      </c>
      <c r="H19" s="4">
        <f>G19/G5</f>
        <v>0.38085232216414744</v>
      </c>
      <c r="I19">
        <v>120925</v>
      </c>
      <c r="J19" s="4">
        <f>I19/I5</f>
        <v>0.31236196532956545</v>
      </c>
      <c r="K19" s="2">
        <v>833577.54442900501</v>
      </c>
    </row>
    <row r="20" spans="2:11" x14ac:dyDescent="0.25">
      <c r="E20" s="6" t="s">
        <v>21</v>
      </c>
      <c r="F20" s="6"/>
      <c r="G20" s="2">
        <v>5340287.9873477351</v>
      </c>
      <c r="H20" s="4">
        <f>1-H18-H19</f>
        <v>0.52363577842969544</v>
      </c>
      <c r="I20">
        <v>229813</v>
      </c>
      <c r="J20" s="4">
        <f>1-J18-J19</f>
        <v>0.59594555848020447</v>
      </c>
      <c r="K20" s="2">
        <v>2202976.5079972469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133853.82940879001</v>
      </c>
      <c r="H22" s="4">
        <f>G22/G20</f>
        <v>2.5064908433012952E-2</v>
      </c>
      <c r="I22">
        <v>10219</v>
      </c>
      <c r="J22" s="4">
        <f>I22/I20</f>
        <v>4.4466588052024907E-2</v>
      </c>
      <c r="K22" s="2">
        <v>366666.89854766201</v>
      </c>
    </row>
    <row r="23" spans="2:11" x14ac:dyDescent="0.25">
      <c r="F23" t="s">
        <v>24</v>
      </c>
      <c r="G23" s="2">
        <f>G20-G22</f>
        <v>5206434.1579389451</v>
      </c>
      <c r="H23" s="4">
        <f>1-H22</f>
        <v>0.9749350915669871</v>
      </c>
      <c r="I23">
        <f>I20-I22</f>
        <v>219594</v>
      </c>
      <c r="J23" s="4">
        <f>1-J22</f>
        <v>0.95553341194797514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1551391.922829608</v>
      </c>
      <c r="H26" s="4">
        <f>G26/G5</f>
        <v>0.15179372596779356</v>
      </c>
      <c r="I26">
        <v>60347</v>
      </c>
      <c r="J26" s="4">
        <f>I26/I5</f>
        <v>0.15588263404377328</v>
      </c>
      <c r="K26" s="2">
        <v>490494.58314036299</v>
      </c>
    </row>
    <row r="27" spans="2:11" x14ac:dyDescent="0.25">
      <c r="E27" s="6" t="s">
        <v>27</v>
      </c>
      <c r="F27" s="6"/>
      <c r="G27" s="2">
        <v>8652881.7088565137</v>
      </c>
      <c r="H27" s="4">
        <f>G27/G5</f>
        <v>0.84662884704870145</v>
      </c>
      <c r="I27">
        <v>325327</v>
      </c>
      <c r="J27" s="4">
        <f>I27/I5</f>
        <v>0.84035378205310352</v>
      </c>
      <c r="K27" s="2">
        <v>3549753.4496901422</v>
      </c>
    </row>
    <row r="28" spans="2:11" x14ac:dyDescent="0.25">
      <c r="E28" s="6" t="s">
        <v>28</v>
      </c>
      <c r="F28" s="6"/>
      <c r="G28" s="2">
        <v>2173.0380496150001</v>
      </c>
      <c r="H28" s="4">
        <f>G28/G5</f>
        <v>2.126178029979832E-4</v>
      </c>
      <c r="I28">
        <v>65</v>
      </c>
      <c r="J28" s="4">
        <f>I28/I5</f>
        <v>1.6790182134729587E-4</v>
      </c>
      <c r="K28" s="2">
        <v>105.337366774</v>
      </c>
    </row>
    <row r="29" spans="2:11" x14ac:dyDescent="0.25">
      <c r="E29" s="6" t="s">
        <v>29</v>
      </c>
      <c r="F29" s="6"/>
      <c r="G29" s="2">
        <v>2326.5185095950001</v>
      </c>
      <c r="H29" s="4">
        <f>G29/G5</f>
        <v>2.2763487930267516E-4</v>
      </c>
      <c r="I29">
        <v>433</v>
      </c>
      <c r="J29" s="4">
        <f>I29/I5</f>
        <v>1.118484440667371E-3</v>
      </c>
      <c r="K29" s="2">
        <v>226.46540355400001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25"/>
  <sheetData>
    <row r="1" spans="1:2" x14ac:dyDescent="0.25">
      <c r="A1" t="s">
        <v>30</v>
      </c>
    </row>
    <row r="2" spans="1:2" x14ac:dyDescent="0.25">
      <c r="A2" t="s">
        <v>31</v>
      </c>
      <c r="B2">
        <f>'NEWT - UK'!$G$7</f>
        <v>10568239.712922944</v>
      </c>
    </row>
    <row r="3" spans="1:2" x14ac:dyDescent="0.25">
      <c r="A3" t="s">
        <v>32</v>
      </c>
      <c r="B3">
        <f>'NEWT - UK'!$G$8</f>
        <v>196845.48470314778</v>
      </c>
    </row>
    <row r="4" spans="1:2" x14ac:dyDescent="0.25">
      <c r="A4" t="s">
        <v>33</v>
      </c>
      <c r="B4">
        <f>'NEWT - UK'!$G$9</f>
        <v>474976.97821923101</v>
      </c>
    </row>
    <row r="5" spans="1:2" x14ac:dyDescent="0.25">
      <c r="A5" t="s">
        <v>34</v>
      </c>
      <c r="B5">
        <f>'NEWT - UK'!$G$10</f>
        <v>110.46103854099999</v>
      </c>
    </row>
    <row r="14" spans="1:2" x14ac:dyDescent="0.25">
      <c r="A14" t="s">
        <v>35</v>
      </c>
    </row>
    <row r="15" spans="1:2" x14ac:dyDescent="0.25">
      <c r="A15" t="s">
        <v>31</v>
      </c>
      <c r="B15">
        <f>'NEWT - UK'!$I$7</f>
        <v>316059</v>
      </c>
    </row>
    <row r="16" spans="1:2" x14ac:dyDescent="0.25">
      <c r="A16" t="s">
        <v>32</v>
      </c>
      <c r="B16">
        <f>'NEWT - UK'!$I$8</f>
        <v>5367</v>
      </c>
    </row>
    <row r="17" spans="1:2" x14ac:dyDescent="0.25">
      <c r="A17" t="s">
        <v>33</v>
      </c>
      <c r="B17">
        <f>'NEWT - UK'!$I$9</f>
        <v>904037</v>
      </c>
    </row>
    <row r="18" spans="1:2" x14ac:dyDescent="0.25">
      <c r="A18" t="s">
        <v>34</v>
      </c>
      <c r="B18">
        <f>'NEWT - UK'!$I$10</f>
        <v>14</v>
      </c>
    </row>
    <row r="26" spans="1:2" x14ac:dyDescent="0.25">
      <c r="A26" t="s">
        <v>18</v>
      </c>
    </row>
    <row r="27" spans="1:2" x14ac:dyDescent="0.25">
      <c r="A27" t="s">
        <v>36</v>
      </c>
      <c r="B27">
        <f>'NEWT - UK'!$G$18</f>
        <v>1156276.4929164471</v>
      </c>
    </row>
    <row r="28" spans="1:2" x14ac:dyDescent="0.25">
      <c r="A28" t="s">
        <v>37</v>
      </c>
      <c r="B28">
        <f>'NEWT - UK'!$G$19</f>
        <v>3876313.2265018378</v>
      </c>
    </row>
    <row r="29" spans="1:2" x14ac:dyDescent="0.25">
      <c r="A29" t="s">
        <v>38</v>
      </c>
      <c r="B29">
        <f>'NEWT - UK'!$G$22</f>
        <v>151207.350236475</v>
      </c>
    </row>
    <row r="30" spans="1:2" x14ac:dyDescent="0.25">
      <c r="A30" t="s">
        <v>39</v>
      </c>
      <c r="B30">
        <f>'NEWT - UK'!$G$23</f>
        <v>5581288.1279713307</v>
      </c>
    </row>
    <row r="39" spans="1:2" x14ac:dyDescent="0.25">
      <c r="A39" t="s">
        <v>40</v>
      </c>
    </row>
    <row r="40" spans="1:2" x14ac:dyDescent="0.25">
      <c r="A40" t="s">
        <v>41</v>
      </c>
      <c r="B40">
        <f>'NEWT - UK'!$G$26</f>
        <v>1878564.0712327559</v>
      </c>
    </row>
    <row r="41" spans="1:2" x14ac:dyDescent="0.25">
      <c r="A41" t="s">
        <v>42</v>
      </c>
      <c r="B41">
        <f>'NEWT - UK'!$G$27</f>
        <v>8886471.1251376625</v>
      </c>
    </row>
    <row r="42" spans="1:2" x14ac:dyDescent="0.25">
      <c r="A42" t="s">
        <v>43</v>
      </c>
      <c r="B42">
        <f>'NEWT - UK'!$G$28</f>
        <v>0</v>
      </c>
    </row>
    <row r="43" spans="1:2" x14ac:dyDescent="0.25">
      <c r="A43" t="s">
        <v>44</v>
      </c>
      <c r="B43">
        <f>'NEWT - UK'!$G$29</f>
        <v>50.001255671999999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Benrejdal</dc:creator>
  <cp:lastModifiedBy>Siobhan Benrejdal</cp:lastModifiedBy>
  <dcterms:created xsi:type="dcterms:W3CDTF">2025-07-01T14:52:34Z</dcterms:created>
  <dcterms:modified xsi:type="dcterms:W3CDTF">2025-07-01T14:52:34Z</dcterms:modified>
</cp:coreProperties>
</file>