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F8FD05CE-7EFE-497C-AFF8-9963974E56D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K23" i="5"/>
  <c r="I23" i="5"/>
  <c r="G23" i="5"/>
  <c r="J22" i="5"/>
  <c r="J23" i="5" s="1"/>
  <c r="H22" i="5"/>
  <c r="H23" i="5" s="1"/>
  <c r="J20" i="5"/>
  <c r="H20" i="5"/>
  <c r="J19" i="5"/>
  <c r="H19" i="5"/>
  <c r="J18" i="5"/>
  <c r="H18" i="5"/>
  <c r="J14" i="5"/>
  <c r="H14" i="5"/>
  <c r="K13" i="5"/>
  <c r="J13" i="5"/>
  <c r="I13" i="5"/>
  <c r="G13" i="5"/>
  <c r="H13" i="5" s="1"/>
  <c r="J10" i="5"/>
  <c r="H10" i="5"/>
  <c r="J9" i="5"/>
  <c r="K8" i="5"/>
  <c r="I8" i="5"/>
  <c r="J15" i="5" s="1"/>
  <c r="G8" i="5"/>
  <c r="H15" i="5" s="1"/>
  <c r="J7" i="5"/>
  <c r="J8" i="5" s="1"/>
  <c r="H7" i="5"/>
  <c r="H8" i="5" s="1"/>
  <c r="J5" i="5"/>
  <c r="H5" i="5"/>
  <c r="H9" i="5" s="1"/>
  <c r="J29" i="2"/>
  <c r="H29" i="2"/>
  <c r="J28" i="2"/>
  <c r="H28" i="2"/>
  <c r="J27" i="2"/>
  <c r="H27" i="2"/>
  <c r="J26" i="2"/>
  <c r="H26" i="2"/>
  <c r="K23" i="2"/>
  <c r="I23" i="2"/>
  <c r="H23" i="2"/>
  <c r="G23" i="2"/>
  <c r="B30" i="3" s="1"/>
  <c r="J22" i="2"/>
  <c r="J23" i="2" s="1"/>
  <c r="H22" i="2"/>
  <c r="J20" i="2"/>
  <c r="J19" i="2"/>
  <c r="H19" i="2"/>
  <c r="J18" i="2"/>
  <c r="H18" i="2"/>
  <c r="H20" i="2" s="1"/>
  <c r="J15" i="2"/>
  <c r="J14" i="2"/>
  <c r="H14" i="2"/>
  <c r="K13" i="2"/>
  <c r="I13" i="2"/>
  <c r="J13" i="2" s="1"/>
  <c r="G13" i="2"/>
  <c r="H13" i="2" s="1"/>
  <c r="J10" i="2"/>
  <c r="H10" i="2"/>
  <c r="K8" i="2"/>
  <c r="I8" i="2"/>
  <c r="B16" i="3" s="1"/>
  <c r="H8" i="2"/>
  <c r="G8" i="2"/>
  <c r="H15" i="2" s="1"/>
  <c r="J7" i="2"/>
  <c r="J8" i="2" s="1"/>
  <c r="H7" i="2"/>
  <c r="J5" i="2"/>
  <c r="J9" i="2" s="1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<sst xmlns="http://schemas.openxmlformats.org/spreadsheetml/2006/main" count="82" uniqueCount="45">
  <si>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27 February 2026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</si>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</sst>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12734397.12054199</c:v>
                </c:pt>
                <c:pt idx="1">
                  <c:v>288364.36364665069</c:v>
                </c:pt>
                <c:pt idx="2">
                  <c:v>624205.75354957301</c:v>
                </c:pt>
                <c:pt idx="3">
                  <c:v>280.99190916100002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4F2-4F91-98F2-320CD7551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358533</c:v>
                </c:pt>
                <c:pt idx="1">
                  <c:v>7980</c:v>
                </c:pt>
                <c:pt idx="2">
                  <c:v>1108290</c:v>
                </c:pt>
                <c:pt idx="3">
                  <c:v>32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571-4AB6-A3E6-02C9C8776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1326029.775842496</c:v>
                </c:pt>
                <c:pt idx="1">
                  <c:v>5001388.9650162151</c:v>
                </c:pt>
                <c:pt idx="2">
                  <c:v>505760.60378931998</c:v>
                </c:pt>
                <c:pt idx="3">
                  <c:v>6189582.139540608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3B5-428B-85F9-645B163AF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2083393.1190090161</c:v>
                </c:pt>
                <c:pt idx="1">
                  <c:v>10939105.2248681</c:v>
                </c:pt>
                <c:pt idx="2">
                  <c:v>6.0991128000000003</c:v>
                </c:pt>
                <c:pt idx="3">
                  <c:v>257.04119872199999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4D-483F-9980-5BD789719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13647248.229647372</v>
      </c>
      <c r="H4" s="5"/>
      <c r="I4" s="1">
        <v>1474835</v>
      </c>
      <c r="J4" s="5"/>
      <c r="K4" s="3">
        <v>524103.19766572298</v>
      </c>
    </row>
    <row r="5" spans="1:11" x14ac:dyDescent="0.35">
      <c r="E5" s="6" t="s">
        <v>7</v>
      </c>
      <c r="F5" s="6"/>
      <c r="G5" s="2">
        <v>13022761.48418864</v>
      </c>
      <c r="H5" s="4">
        <f>G5/G4</f>
        <v>0.95424083046265018</v>
      </c>
      <c r="I5">
        <v>366513</v>
      </c>
      <c r="J5" s="4">
        <f>I5/I4</f>
        <v>0.24851118938728739</v>
      </c>
      <c r="K5" s="2">
        <v>126980.608882254</v>
      </c>
    </row>
    <row r="6" spans="1:11" x14ac:dyDescent="0.35">
      <c r="F6" t="s">
        <v>8</v>
      </c>
    </row>
    <row r="7" spans="1:11" x14ac:dyDescent="0.35">
      <c r="F7" t="s">
        <v>9</v>
      </c>
      <c r="G7" s="2">
        <v>12734397.12054199</v>
      </c>
      <c r="H7" s="4">
        <f>G7/G5</f>
        <v>0.97785689586676661</v>
      </c>
      <c r="I7">
        <v>358533</v>
      </c>
      <c r="J7" s="4">
        <f>I7/I5</f>
        <v>0.97822723887010832</v>
      </c>
      <c r="K7" s="2">
        <v>65625.880520029998</v>
      </c>
    </row>
    <row r="8" spans="1:11" x14ac:dyDescent="0.35">
      <c r="F8" t="s">
        <v>10</v>
      </c>
      <c r="G8" s="2">
        <f>G5-G7</f>
        <v>288364.36364665069</v>
      </c>
      <c r="H8" s="4">
        <f>1-H7</f>
        <v>2.2143104133233393E-2</v>
      </c>
      <c r="I8">
        <f>I5-I7</f>
        <v>7980</v>
      </c>
      <c r="J8" s="4">
        <f>1-J7</f>
        <v>2.1772761129891682E-2</v>
      </c>
      <c r="K8" s="2">
        <f>K5-K7</f>
        <v>61354.728362224007</v>
      </c>
    </row>
    <row r="9" spans="1:11" x14ac:dyDescent="0.35">
      <c r="E9" s="6" t="s">
        <v>11</v>
      </c>
      <c r="F9" s="6"/>
      <c r="G9" s="2">
        <v>624205.75354957301</v>
      </c>
      <c r="H9" s="4">
        <f>1-H5-H10</f>
        <v>4.573857989873311E-2</v>
      </c>
      <c r="I9">
        <v>1108290</v>
      </c>
      <c r="J9" s="4">
        <f>1-J5-J10</f>
        <v>0.75146711327029814</v>
      </c>
      <c r="K9" s="2">
        <v>395619.89827258099</v>
      </c>
    </row>
    <row r="10" spans="1:11" x14ac:dyDescent="0.35">
      <c r="E10" s="6" t="s">
        <v>12</v>
      </c>
      <c r="F10" s="6"/>
      <c r="G10" s="2">
        <v>280.99190916100002</v>
      </c>
      <c r="H10" s="4">
        <f>G10/G4</f>
        <v>2.0589638616711855E-5</v>
      </c>
      <c r="I10">
        <v>32</v>
      </c>
      <c r="J10" s="4">
        <f>I10/I4</f>
        <v>2.1697342414575188E-5</v>
      </c>
      <c r="K10" s="2">
        <v>1502.6905108880001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3306282.3087107982</v>
      </c>
      <c r="H13" s="5">
        <f>G13/G5</f>
        <v>0.2538848855310038</v>
      </c>
      <c r="I13" s="1">
        <f>I14+I15</f>
        <v>102397</v>
      </c>
      <c r="J13" s="5">
        <f>I13/I5</f>
        <v>0.27938163175658159</v>
      </c>
      <c r="K13" s="3">
        <f>K14+K15</f>
        <v>29992.699119571</v>
      </c>
    </row>
    <row r="14" spans="1:11" x14ac:dyDescent="0.35">
      <c r="E14" s="6" t="s">
        <v>15</v>
      </c>
      <c r="F14" s="6"/>
      <c r="G14" s="2">
        <v>3306282.3087107982</v>
      </c>
      <c r="H14" s="4">
        <f>G14/G7</f>
        <v>0.25963398796299508</v>
      </c>
      <c r="I14">
        <v>102397</v>
      </c>
      <c r="J14" s="4">
        <f>I14/I7</f>
        <v>0.28559993082924029</v>
      </c>
      <c r="K14" s="2">
        <v>29992.699119571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1326029.775842496</v>
      </c>
      <c r="H18" s="4">
        <f>G18/G5</f>
        <v>0.10182400848333681</v>
      </c>
      <c r="I18">
        <v>37551</v>
      </c>
      <c r="J18" s="4">
        <f>I18/I5</f>
        <v>0.10245475603866712</v>
      </c>
      <c r="K18" s="2">
        <v>16496.927913975</v>
      </c>
    </row>
    <row r="19" spans="2:11" x14ac:dyDescent="0.35">
      <c r="E19" s="6" t="s">
        <v>20</v>
      </c>
      <c r="F19" s="6"/>
      <c r="G19" s="2">
        <v>5001388.9650162151</v>
      </c>
      <c r="H19" s="4">
        <f>G19/G5</f>
        <v>0.38404980165601316</v>
      </c>
      <c r="I19">
        <v>141344</v>
      </c>
      <c r="J19" s="4">
        <f>I19/I5</f>
        <v>0.38564525678488892</v>
      </c>
      <c r="K19" s="2">
        <v>21355.497765937002</v>
      </c>
    </row>
    <row r="20" spans="2:11" x14ac:dyDescent="0.35">
      <c r="E20" s="6" t="s">
        <v>21</v>
      </c>
      <c r="F20" s="6"/>
      <c r="G20" s="2">
        <v>6695342.7433299283</v>
      </c>
      <c r="H20" s="4">
        <f>1-H18-H19</f>
        <v>0.51412618986064995</v>
      </c>
      <c r="I20">
        <v>187618</v>
      </c>
      <c r="J20" s="4">
        <f>1-J18-J19</f>
        <v>0.51189998717644392</v>
      </c>
      <c r="K20" s="2">
        <v>89128.183202341999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505760.60378931998</v>
      </c>
      <c r="H22" s="4">
        <f>G22/G20</f>
        <v>7.5539165533112046E-2</v>
      </c>
      <c r="I22">
        <v>16814</v>
      </c>
      <c r="J22" s="4">
        <f>I22/I20</f>
        <v>8.9618266904028396E-2</v>
      </c>
      <c r="K22" s="2">
        <v>13464.878674004</v>
      </c>
    </row>
    <row r="23" spans="2:11" x14ac:dyDescent="0.35">
      <c r="F23" t="s">
        <v>24</v>
      </c>
      <c r="G23" s="2">
        <f>G20-G22</f>
        <v>6189582.139540608</v>
      </c>
      <c r="H23" s="4">
        <f>1-H22</f>
        <v>0.92446083446688798</v>
      </c>
      <c r="I23">
        <f>I20-I22</f>
        <v>170804</v>
      </c>
      <c r="J23" s="4">
        <f>1-J22</f>
        <v>0.91038173309597159</v>
      </c>
      <c r="K23" s="2">
        <f>K20-K22</f>
        <v>75663.304528338005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2083393.1190090161</v>
      </c>
      <c r="H26" s="4">
        <f>G26/G5</f>
        <v>0.15998090125036318</v>
      </c>
      <c r="I26">
        <v>61699</v>
      </c>
      <c r="J26" s="4">
        <f>I26/I5</f>
        <v>0.16834054999413389</v>
      </c>
      <c r="K26" s="2">
        <v>34109.780896620003</v>
      </c>
    </row>
    <row r="27" spans="2:11" x14ac:dyDescent="0.35">
      <c r="E27" s="6" t="s">
        <v>27</v>
      </c>
      <c r="F27" s="6"/>
      <c r="G27" s="2">
        <v>10939105.2248681</v>
      </c>
      <c r="H27" s="4">
        <f>G27/G5</f>
        <v>0.83999889256588356</v>
      </c>
      <c r="I27">
        <v>304735</v>
      </c>
      <c r="J27" s="4">
        <f>I27/I5</f>
        <v>0.83144390512751254</v>
      </c>
      <c r="K27" s="2">
        <v>92835.519370441005</v>
      </c>
    </row>
    <row r="28" spans="2:11" x14ac:dyDescent="0.35">
      <c r="E28" s="6" t="s">
        <v>28</v>
      </c>
      <c r="F28" s="6"/>
      <c r="G28" s="2">
        <v>6.0991128000000003</v>
      </c>
      <c r="H28" s="4">
        <f>G28/G5</f>
        <v>4.6834250995114454E-7</v>
      </c>
      <c r="I28">
        <v>3</v>
      </c>
      <c r="J28" s="4">
        <f>I28/I5</f>
        <v>8.1852485450720717E-6</v>
      </c>
      <c r="K28" s="2">
        <v>0</v>
      </c>
    </row>
    <row r="29" spans="2:11" x14ac:dyDescent="0.35">
      <c r="E29" s="6" t="s">
        <v>29</v>
      </c>
      <c r="F29" s="6"/>
      <c r="G29" s="2">
        <v>257.04119872199999</v>
      </c>
      <c r="H29" s="4">
        <f>G29/G5</f>
        <v>1.9737841243125132E-5</v>
      </c>
      <c r="I29">
        <v>76</v>
      </c>
      <c r="J29" s="4">
        <f>I29/I5</f>
        <v>2.0735962980849247E-4</v>
      </c>
      <c r="K29" s="2">
        <v>35.308615193000001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14203023.733848635</v>
      </c>
      <c r="H4" s="5"/>
      <c r="I4" s="1">
        <v>3884447</v>
      </c>
      <c r="J4" s="5"/>
      <c r="K4" s="3">
        <v>111254108.98543076</v>
      </c>
    </row>
    <row r="5" spans="1:11" x14ac:dyDescent="0.35">
      <c r="E5" s="6" t="s">
        <v>7</v>
      </c>
      <c r="F5" s="6"/>
      <c r="G5" s="2">
        <v>11678410.170164248</v>
      </c>
      <c r="H5" s="4">
        <f>G5/G4</f>
        <v>0.8222481627156808</v>
      </c>
      <c r="I5">
        <v>425824</v>
      </c>
      <c r="J5" s="4">
        <f>I5/I4</f>
        <v>0.10962281117492399</v>
      </c>
      <c r="K5" s="2">
        <v>2226999.9795029629</v>
      </c>
    </row>
    <row r="6" spans="1:11" x14ac:dyDescent="0.35">
      <c r="F6" t="s">
        <v>8</v>
      </c>
    </row>
    <row r="7" spans="1:11" x14ac:dyDescent="0.35">
      <c r="F7" t="s">
        <v>9</v>
      </c>
      <c r="G7" s="2">
        <v>11177328.126285929</v>
      </c>
      <c r="H7" s="4">
        <f>G7/G5</f>
        <v>0.95709329980903801</v>
      </c>
      <c r="I7">
        <v>411055</v>
      </c>
      <c r="J7" s="4">
        <f>I7/I5</f>
        <v>0.9653166566468776</v>
      </c>
      <c r="K7" s="2">
        <v>1451781.8441914141</v>
      </c>
    </row>
    <row r="8" spans="1:11" x14ac:dyDescent="0.35">
      <c r="F8" t="s">
        <v>10</v>
      </c>
      <c r="G8" s="2">
        <f>G5-G7</f>
        <v>501082.04387831874</v>
      </c>
      <c r="H8" s="4">
        <f>1-H7</f>
        <v>4.2906700190961988E-2</v>
      </c>
      <c r="I8">
        <f>I5-I7</f>
        <v>14769</v>
      </c>
      <c r="J8" s="4">
        <f>1-J7</f>
        <v>3.4683343353122398E-2</v>
      </c>
      <c r="K8" s="2">
        <f>K5-K7</f>
        <v>775218.13531154883</v>
      </c>
    </row>
    <row r="9" spans="1:11" x14ac:dyDescent="0.35">
      <c r="E9" s="6" t="s">
        <v>11</v>
      </c>
      <c r="F9" s="6"/>
      <c r="G9" s="2">
        <v>2196280.4825078528</v>
      </c>
      <c r="H9" s="4">
        <f>1-H5-H10</f>
        <v>0.15463471185179234</v>
      </c>
      <c r="I9">
        <v>3434180</v>
      </c>
      <c r="J9" s="4">
        <f>1-J5-J10</f>
        <v>0.88408465863995567</v>
      </c>
      <c r="K9" s="2">
        <v>104820260.63026698</v>
      </c>
    </row>
    <row r="10" spans="1:11" x14ac:dyDescent="0.35">
      <c r="E10" s="6" t="s">
        <v>12</v>
      </c>
      <c r="F10" s="6"/>
      <c r="G10" s="2">
        <v>328333.08117653499</v>
      </c>
      <c r="H10" s="4">
        <f>G10/G4</f>
        <v>2.3117125432526867E-2</v>
      </c>
      <c r="I10">
        <v>24443</v>
      </c>
      <c r="J10" s="4">
        <f>I10/I4</f>
        <v>6.2925301851203012E-3</v>
      </c>
      <c r="K10" s="2">
        <v>4206848.375660832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2089354.4723174961</v>
      </c>
      <c r="H13" s="5">
        <f>G13/G5</f>
        <v>0.1789074404712496</v>
      </c>
      <c r="I13" s="1">
        <f>I14+I15</f>
        <v>57851</v>
      </c>
      <c r="J13" s="5">
        <f>I13/I5</f>
        <v>0.13585659803111144</v>
      </c>
      <c r="K13" s="3">
        <f>K14+K15</f>
        <v>281300.93566286302</v>
      </c>
    </row>
    <row r="14" spans="1:11" x14ac:dyDescent="0.35">
      <c r="E14" s="6" t="s">
        <v>15</v>
      </c>
      <c r="F14" s="6"/>
      <c r="G14" s="2">
        <v>2089354.4723174961</v>
      </c>
      <c r="H14" s="4">
        <f>G14/G7</f>
        <v>0.18692789982642832</v>
      </c>
      <c r="I14">
        <v>57851</v>
      </c>
      <c r="J14" s="4">
        <f>I14/I7</f>
        <v>0.1407378574643296</v>
      </c>
      <c r="K14" s="2">
        <v>281300.93566286302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1297141.0793059431</v>
      </c>
      <c r="H18" s="4">
        <f>G18/G5</f>
        <v>0.11107171784562349</v>
      </c>
      <c r="I18">
        <v>42997</v>
      </c>
      <c r="J18" s="4">
        <f>I18/I5</f>
        <v>0.10097364169234238</v>
      </c>
      <c r="K18" s="2">
        <v>257403.61634409201</v>
      </c>
    </row>
    <row r="19" spans="2:11" x14ac:dyDescent="0.35">
      <c r="E19" s="6" t="s">
        <v>20</v>
      </c>
      <c r="F19" s="6"/>
      <c r="G19" s="2">
        <v>4890560.702842324</v>
      </c>
      <c r="H19" s="4">
        <f>G19/G5</f>
        <v>0.41876938997541152</v>
      </c>
      <c r="I19">
        <v>147499</v>
      </c>
      <c r="J19" s="4">
        <f>I19/I5</f>
        <v>0.3463848914105358</v>
      </c>
      <c r="K19" s="2">
        <v>294349.798535596</v>
      </c>
    </row>
    <row r="20" spans="2:11" x14ac:dyDescent="0.35">
      <c r="E20" s="6" t="s">
        <v>21</v>
      </c>
      <c r="F20" s="6"/>
      <c r="G20" s="2">
        <v>5489539.2654316034</v>
      </c>
      <c r="H20" s="4">
        <f>1-H18-H19</f>
        <v>0.47015889217896495</v>
      </c>
      <c r="I20">
        <v>235262</v>
      </c>
      <c r="J20" s="4">
        <f>1-J18-J19</f>
        <v>0.55264146689712179</v>
      </c>
      <c r="K20" s="2">
        <v>1632070.9786627979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413703.36554175703</v>
      </c>
      <c r="H22" s="4">
        <f>G22/G20</f>
        <v>7.5362128866971578E-2</v>
      </c>
      <c r="I22">
        <v>24341</v>
      </c>
      <c r="J22" s="4">
        <f>I22/I20</f>
        <v>0.10346337275038042</v>
      </c>
      <c r="K22" s="2">
        <v>183291.717622089</v>
      </c>
    </row>
    <row r="23" spans="2:11" x14ac:dyDescent="0.35">
      <c r="F23" t="s">
        <v>24</v>
      </c>
      <c r="G23" s="2">
        <f>G20-G22</f>
        <v>5075835.8998898463</v>
      </c>
      <c r="H23" s="4">
        <f>1-H22</f>
        <v>0.92463787113302842</v>
      </c>
      <c r="I23">
        <f>I20-I22</f>
        <v>210921</v>
      </c>
      <c r="J23" s="4">
        <f>1-J22</f>
        <v>0.89653662724961958</v>
      </c>
      <c r="K23" s="2">
        <f>K20-K22</f>
        <v>1448779.261040709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1618064.6526518669</v>
      </c>
      <c r="H26" s="4">
        <f>G26/G5</f>
        <v>0.13855179164589232</v>
      </c>
      <c r="I26">
        <v>60474</v>
      </c>
      <c r="J26" s="4">
        <f>I26/I5</f>
        <v>0.14201641992936048</v>
      </c>
      <c r="K26" s="2">
        <v>261223.53386035099</v>
      </c>
    </row>
    <row r="27" spans="2:11" x14ac:dyDescent="0.35">
      <c r="E27" s="6" t="s">
        <v>27</v>
      </c>
      <c r="F27" s="6"/>
      <c r="G27" s="2">
        <v>10048543.148128971</v>
      </c>
      <c r="H27" s="4">
        <f>G27/G5</f>
        <v>0.86043759396298425</v>
      </c>
      <c r="I27">
        <v>364069</v>
      </c>
      <c r="J27" s="4">
        <f>I27/I5</f>
        <v>0.8549752949575411</v>
      </c>
      <c r="K27" s="2">
        <v>1965278.681807833</v>
      </c>
    </row>
    <row r="28" spans="2:11" x14ac:dyDescent="0.35">
      <c r="E28" s="6" t="s">
        <v>28</v>
      </c>
      <c r="F28" s="6"/>
      <c r="G28" s="2">
        <v>251.76317756700001</v>
      </c>
      <c r="H28" s="4">
        <f>G28/G5</f>
        <v>2.1558000952064449E-5</v>
      </c>
      <c r="I28">
        <v>24</v>
      </c>
      <c r="J28" s="4">
        <f>I28/I5</f>
        <v>5.6361313594348837E-5</v>
      </c>
      <c r="K28" s="2">
        <v>104.54745063599999</v>
      </c>
    </row>
    <row r="29" spans="2:11" x14ac:dyDescent="0.35">
      <c r="E29" s="6" t="s">
        <v>29</v>
      </c>
      <c r="F29" s="6"/>
      <c r="G29" s="2">
        <v>3315.9761320319999</v>
      </c>
      <c r="H29" s="4">
        <f>G29/G5</f>
        <v>2.8394071485034704E-4</v>
      </c>
      <c r="I29">
        <v>729</v>
      </c>
      <c r="J29" s="4">
        <f>I29/I5</f>
        <v>1.711974900428346E-3</v>
      </c>
      <c r="K29" s="2">
        <v>187.68875636999999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UK'!$G$7</f>
        <v>12734397.12054199</v>
      </c>
    </row>
    <row r="3" spans="1:2" x14ac:dyDescent="0.35">
      <c r="A3" t="s">
        <v>32</v>
      </c>
      <c r="B3">
        <f>'NEWT - UK'!$G$8</f>
        <v>288364.36364665069</v>
      </c>
    </row>
    <row r="4" spans="1:2" x14ac:dyDescent="0.35">
      <c r="A4" t="s">
        <v>33</v>
      </c>
      <c r="B4">
        <f>'NEWT - UK'!$G$9</f>
        <v>624205.75354957301</v>
      </c>
    </row>
    <row r="5" spans="1:2" x14ac:dyDescent="0.35">
      <c r="A5" t="s">
        <v>34</v>
      </c>
      <c r="B5">
        <f>'NEWT - UK'!$G$10</f>
        <v>280.99190916100002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UK'!$I$7</f>
        <v>358533</v>
      </c>
    </row>
    <row r="16" spans="1:2" x14ac:dyDescent="0.35">
      <c r="A16" t="s">
        <v>32</v>
      </c>
      <c r="B16">
        <f>'NEWT - UK'!$I$8</f>
        <v>7980</v>
      </c>
    </row>
    <row r="17" spans="1:2" x14ac:dyDescent="0.35">
      <c r="A17" t="s">
        <v>33</v>
      </c>
      <c r="B17">
        <f>'NEWT - UK'!$I$9</f>
        <v>1108290</v>
      </c>
    </row>
    <row r="18" spans="1:2" x14ac:dyDescent="0.35">
      <c r="A18" t="s">
        <v>34</v>
      </c>
      <c r="B18">
        <f>'NEWT - UK'!$I$10</f>
        <v>32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UK'!$G$18</f>
        <v>1326029.775842496</v>
      </c>
    </row>
    <row r="28" spans="1:2" x14ac:dyDescent="0.35">
      <c r="A28" t="s">
        <v>37</v>
      </c>
      <c r="B28">
        <f>'NEWT - UK'!$G$19</f>
        <v>5001388.9650162151</v>
      </c>
    </row>
    <row r="29" spans="1:2" x14ac:dyDescent="0.35">
      <c r="A29" t="s">
        <v>38</v>
      </c>
      <c r="B29">
        <f>'NEWT - UK'!$G$22</f>
        <v>505760.60378931998</v>
      </c>
    </row>
    <row r="30" spans="1:2" x14ac:dyDescent="0.35">
      <c r="A30" t="s">
        <v>39</v>
      </c>
      <c r="B30">
        <f>'NEWT - UK'!$G$23</f>
        <v>6189582.139540608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UK'!$G$26</f>
        <v>2083393.1190090161</v>
      </c>
    </row>
    <row r="41" spans="1:2" x14ac:dyDescent="0.35">
      <c r="A41" t="s">
        <v>42</v>
      </c>
      <c r="B41">
        <f>'NEWT - UK'!$G$27</f>
        <v>10939105.2248681</v>
      </c>
    </row>
    <row r="42" spans="1:2" x14ac:dyDescent="0.35">
      <c r="A42" t="s">
        <v>43</v>
      </c>
      <c r="B42">
        <f>'NEWT - UK'!$G$28</f>
        <v>6.0991128000000003</v>
      </c>
    </row>
    <row r="43" spans="1:2" x14ac:dyDescent="0.35">
      <c r="A43" t="s">
        <v>44</v>
      </c>
      <c r="B43">
        <f>'NEWT - UK'!$G$29</f>
        <v>257.04119872199999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2026-03-03T17:31:37Z</dcterms:created>
  <dcterms:modified xsi:type="dcterms:W3CDTF">2026-03-03T17:31:37Z</dcterms:modified>
</cp:coreProperties>
</file>