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F640D49B-FCC1-4C73-9962-2DB90A16957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UK" sheetId="2" r:id="rId1"/>
    <sheet name="Outstanding - UK" sheetId="5" r:id="rId2"/>
    <sheet name="Images - U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3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19" i="5"/>
  <c r="H19" i="5"/>
  <c r="J18" i="5"/>
  <c r="J20" i="5" s="1"/>
  <c r="H18" i="5"/>
  <c r="H20" i="5" s="1"/>
  <c r="J14" i="5"/>
  <c r="H14" i="5"/>
  <c r="K13" i="5"/>
  <c r="I13" i="5"/>
  <c r="J13" i="5" s="1"/>
  <c r="G13" i="5"/>
  <c r="H13" i="5" s="1"/>
  <c r="J10" i="5"/>
  <c r="H10" i="5"/>
  <c r="J9" i="5"/>
  <c r="H9" i="5"/>
  <c r="K8" i="5"/>
  <c r="I8" i="5"/>
  <c r="J15" i="5" s="1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G23" i="2"/>
  <c r="J22" i="2"/>
  <c r="H22" i="2"/>
  <c r="H23" i="2" s="1"/>
  <c r="J19" i="2"/>
  <c r="H19" i="2"/>
  <c r="J18" i="2"/>
  <c r="J20" i="2" s="1"/>
  <c r="H18" i="2"/>
  <c r="H20" i="2" s="1"/>
  <c r="J14" i="2"/>
  <c r="H14" i="2"/>
  <c r="K13" i="2"/>
  <c r="I13" i="2"/>
  <c r="J13" i="2" s="1"/>
  <c r="G13" i="2"/>
  <c r="H13" i="2" s="1"/>
  <c r="J10" i="2"/>
  <c r="H10" i="2"/>
  <c r="J9" i="2"/>
  <c r="H9" i="2"/>
  <c r="K8" i="2"/>
  <c r="J8" i="2"/>
  <c r="I8" i="2"/>
  <c r="J15" i="2" s="1"/>
  <c r="H8" i="2"/>
  <c r="G8" i="2"/>
  <c r="B3" i="3" s="1"/>
  <c r="J7" i="2"/>
  <c r="H7" i="2"/>
  <c r="J5" i="2"/>
  <c r="H5" i="2"/>
  <c r="H15" i="2" l="1"/>
  <c r="B16" i="3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<sst xmlns="http://schemas.openxmlformats.org/spreadsheetml/2006/main" count="82" uniqueCount="45">
  <si>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28 August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</si>
  <si>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</si>
  <si>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</si>
  <si>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</si>
  <si>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</si>
  <si>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</si>
  <si>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</si>
  <si>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</si>
  <si>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</si>
  <si>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</si>
  <si>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</si>
  <si>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</si>
  <si>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</si>
  <si>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</si>
  <si>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</si>
  <si>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</si>
  <si>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</si>
  <si>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</si>
  <si>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</si>
  <si>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GB-based Trading Venues</t>
  </si>
  <si>
    <t>Non GB-based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</si>
  <si>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</si>
  <si>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</si>
  <si>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</si>
  <si>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</si>
  <si>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</si>
  <si>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GB-GB counterparties</t>
  </si>
  <si>
    <t>GB-nonGB counterparties</t>
  </si>
  <si>
    <t>NonGB - GB counterparties</t>
  </si>
  <si>
    <t>NonGB-nonGB counterparties</t>
  </si>
  <si>
    <t>New Reported Loan Values</t>
  </si>
  <si>
    <t>Repo</t>
  </si>
  <si>
    <t>SBSC</t>
  </si>
  <si>
    <t>SLEB</t>
  </si>
  <si>
    <t>MGLD</t>
  </si>
  <si>
    <t>New Reported Transaction Numbers</t>
  </si>
  <si>
    <t>GB MIC</t>
  </si>
  <si>
    <t>nGB MIC</t>
  </si>
  <si>
    <t>XOFF</t>
  </si>
  <si>
    <t>XXXX</t>
  </si>
  <si>
    <t>Location of Counterparties</t>
  </si>
  <si>
    <t>GB-GB</t>
  </si>
  <si>
    <t>GB-nGB</t>
  </si>
  <si>
    <t>nGB-GB</t>
  </si>
  <si>
    <t>nGB-nGB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</si>
</sst>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UK'!$B$2:$B$5</c:f>
              <c:numCache>
                <c:formatCode>General</c:formatCode>
                <c:ptCount val="4"/>
                <c:pt idx="0">
                  <c:v>12611302.519171948</c:v>
                </c:pt>
                <c:pt idx="1">
                  <c:v>264071.00890145637</c:v>
                </c:pt>
                <c:pt idx="2">
                  <c:v>668103.71843250503</c:v>
                </c:pt>
                <c:pt idx="3">
                  <c:v>29.322109490999999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589-4628-8BB1-C2C1C6017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UK'!$B$15:$B$18</c:f>
              <c:numCache>
                <c:formatCode>General</c:formatCode>
                <c:ptCount val="4"/>
                <c:pt idx="0">
                  <c:v>368227</c:v>
                </c:pt>
                <c:pt idx="1">
                  <c:v>7519</c:v>
                </c:pt>
                <c:pt idx="2">
                  <c:v>1211006</c:v>
                </c:pt>
                <c:pt idx="3">
                  <c:v>30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ABA-450E-BD15-9D02888D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UK'!$A$27:$A$30</c:f>
              <c:strCache>
                <c:ptCount val="4"/>
                <c:pt idx="0">
                  <c:v>GB MIC</c:v>
                </c:pt>
                <c:pt idx="1">
                  <c:v>nGB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UK'!$B$27:$B$30</c:f>
              <c:numCache>
                <c:formatCode>General</c:formatCode>
                <c:ptCount val="4"/>
                <c:pt idx="0">
                  <c:v>1083077.734848331</c:v>
                </c:pt>
                <c:pt idx="1">
                  <c:v>5058323.8328711744</c:v>
                </c:pt>
                <c:pt idx="2">
                  <c:v>615815.33149580599</c:v>
                </c:pt>
                <c:pt idx="3">
                  <c:v>6118156.6288580932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891-4DEA-916A-A37097AE2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UK'!$A$40:$A$43</c:f>
              <c:strCache>
                <c:ptCount val="4"/>
                <c:pt idx="0">
                  <c:v>GB-GB</c:v>
                </c:pt>
                <c:pt idx="1">
                  <c:v>GB-nGB</c:v>
                </c:pt>
                <c:pt idx="2">
                  <c:v>nGB-GB</c:v>
                </c:pt>
                <c:pt idx="3">
                  <c:v>nGB-nGB</c:v>
                </c:pt>
              </c:strCache>
            </c:strRef>
          </c:cat>
          <c:val>
            <c:numRef>
              <c:f>'Images - UK'!$B$40:$B$43</c:f>
              <c:numCache>
                <c:formatCode>General</c:formatCode>
                <c:ptCount val="4"/>
                <c:pt idx="0">
                  <c:v>2064398.208617948</c:v>
                </c:pt>
                <c:pt idx="1">
                  <c:v>10810920.970789829</c:v>
                </c:pt>
                <c:pt idx="2">
                  <c:v>0</c:v>
                </c:pt>
                <c:pt idx="3">
                  <c:v>54.348665625999999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50B-402E-9F76-A41ADCDB0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13543506.568615399</v>
      </c>
      <c r="H4" s="5"/>
      <c r="I4" s="1">
        <v>1586782</v>
      </c>
      <c r="J4" s="5"/>
      <c r="K4" s="3">
        <v>1112538.7732592879</v>
      </c>
    </row>
    <row r="5" spans="1:11" x14ac:dyDescent="0.35">
      <c r="E5" s="6" t="s">
        <v>7</v>
      </c>
      <c r="F5" s="6"/>
      <c r="G5" s="2">
        <v>12875373.528073404</v>
      </c>
      <c r="H5" s="4">
        <f>G5/G4</f>
        <v>0.95066764746950605</v>
      </c>
      <c r="I5">
        <v>375746</v>
      </c>
      <c r="J5" s="4">
        <f>I5/I4</f>
        <v>0.23679749329145403</v>
      </c>
      <c r="K5" s="2">
        <v>281086.99012125202</v>
      </c>
    </row>
    <row r="6" spans="1:11" x14ac:dyDescent="0.35">
      <c r="F6" t="s">
        <v>8</v>
      </c>
    </row>
    <row r="7" spans="1:11" x14ac:dyDescent="0.35">
      <c r="F7" t="s">
        <v>9</v>
      </c>
      <c r="G7" s="2">
        <v>12611302.519171948</v>
      </c>
      <c r="H7" s="4">
        <f>G7/G5</f>
        <v>0.97949022540389397</v>
      </c>
      <c r="I7">
        <v>368227</v>
      </c>
      <c r="J7" s="4">
        <f>I7/I5</f>
        <v>0.97998914160097517</v>
      </c>
      <c r="K7" s="2">
        <v>214326.80916667299</v>
      </c>
    </row>
    <row r="8" spans="1:11" x14ac:dyDescent="0.35">
      <c r="F8" t="s">
        <v>10</v>
      </c>
      <c r="G8" s="2">
        <f>G5-G7</f>
        <v>264071.00890145637</v>
      </c>
      <c r="H8" s="4">
        <f>1-H7</f>
        <v>2.0509774596106034E-2</v>
      </c>
      <c r="I8">
        <f>I5-I7</f>
        <v>7519</v>
      </c>
      <c r="J8" s="4">
        <f>1-J7</f>
        <v>2.0010858399024833E-2</v>
      </c>
      <c r="K8" s="2">
        <f>K5-K7</f>
        <v>66760.180954579031</v>
      </c>
    </row>
    <row r="9" spans="1:11" x14ac:dyDescent="0.35">
      <c r="E9" s="6" t="s">
        <v>11</v>
      </c>
      <c r="F9" s="6"/>
      <c r="G9" s="2">
        <v>668103.71843250503</v>
      </c>
      <c r="H9" s="4">
        <f>1-H5-H10</f>
        <v>4.9330187499647439E-2</v>
      </c>
      <c r="I9">
        <v>1211006</v>
      </c>
      <c r="J9" s="4">
        <f>1-J5-J10</f>
        <v>0.76318360051979417</v>
      </c>
      <c r="K9" s="2">
        <v>831273.05019219895</v>
      </c>
    </row>
    <row r="10" spans="1:11" x14ac:dyDescent="0.35">
      <c r="E10" s="6" t="s">
        <v>12</v>
      </c>
      <c r="F10" s="6"/>
      <c r="G10" s="2">
        <v>29.322109490999999</v>
      </c>
      <c r="H10" s="4">
        <f>G10/G4</f>
        <v>2.1650308465127212E-6</v>
      </c>
      <c r="I10">
        <v>30</v>
      </c>
      <c r="J10" s="4">
        <f>I10/I4</f>
        <v>1.8906188751826023E-5</v>
      </c>
      <c r="K10" s="2">
        <v>178.73294583699999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3075968.0342826131</v>
      </c>
      <c r="H13" s="5">
        <f>G13/G5</f>
        <v>0.23890320755167116</v>
      </c>
      <c r="I13" s="1">
        <f>I14+I15</f>
        <v>96339</v>
      </c>
      <c r="J13" s="5">
        <f>I13/I5</f>
        <v>0.2563939469748181</v>
      </c>
      <c r="K13" s="3">
        <f>K14+K15</f>
        <v>22171.056595941001</v>
      </c>
    </row>
    <row r="14" spans="1:11" x14ac:dyDescent="0.35">
      <c r="E14" s="6" t="s">
        <v>15</v>
      </c>
      <c r="F14" s="6"/>
      <c r="G14" s="2">
        <v>3075968.0342826131</v>
      </c>
      <c r="H14" s="4">
        <f>G14/G7</f>
        <v>0.24390565761200847</v>
      </c>
      <c r="I14">
        <v>96339</v>
      </c>
      <c r="J14" s="4">
        <f>I14/I7</f>
        <v>0.26162937535813507</v>
      </c>
      <c r="K14" s="2">
        <v>22171.056595941001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1083077.734848331</v>
      </c>
      <c r="H18" s="4">
        <f>G18/G5</f>
        <v>8.4120102029412461E-2</v>
      </c>
      <c r="I18">
        <v>32985</v>
      </c>
      <c r="J18" s="4">
        <f>I18/I5</f>
        <v>8.7785365645941679E-2</v>
      </c>
      <c r="K18" s="2">
        <v>17362.419726351</v>
      </c>
    </row>
    <row r="19" spans="2:11" x14ac:dyDescent="0.35">
      <c r="E19" s="6" t="s">
        <v>20</v>
      </c>
      <c r="F19" s="6"/>
      <c r="G19" s="2">
        <v>5058323.8328711744</v>
      </c>
      <c r="H19" s="4">
        <f>G19/G5</f>
        <v>0.39286812315324515</v>
      </c>
      <c r="I19">
        <v>137840</v>
      </c>
      <c r="J19" s="4">
        <f>I19/I5</f>
        <v>0.36684355921287254</v>
      </c>
      <c r="K19" s="2">
        <v>44306.473889647001</v>
      </c>
    </row>
    <row r="20" spans="2:11" x14ac:dyDescent="0.35">
      <c r="E20" s="6" t="s">
        <v>21</v>
      </c>
      <c r="F20" s="6"/>
      <c r="G20" s="2">
        <v>6733971.9603538988</v>
      </c>
      <c r="H20" s="4">
        <f>1-H18-H19</f>
        <v>0.5230117748173424</v>
      </c>
      <c r="I20">
        <v>204921</v>
      </c>
      <c r="J20" s="4">
        <f>1-J18-J19</f>
        <v>0.54537107514118577</v>
      </c>
      <c r="K20" s="2">
        <v>219418.09650525401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615815.33149580599</v>
      </c>
      <c r="H22" s="4">
        <f>G22/G20</f>
        <v>9.144904895972307E-2</v>
      </c>
      <c r="I22">
        <v>21480</v>
      </c>
      <c r="J22" s="4">
        <f>I22/I20</f>
        <v>0.10482088219362584</v>
      </c>
      <c r="K22" s="2">
        <v>11079.052070607</v>
      </c>
    </row>
    <row r="23" spans="2:11" x14ac:dyDescent="0.35">
      <c r="F23" t="s">
        <v>24</v>
      </c>
      <c r="G23" s="2">
        <f>G20-G22</f>
        <v>6118156.6288580932</v>
      </c>
      <c r="H23" s="4">
        <f>1-H22</f>
        <v>0.90855095104027694</v>
      </c>
      <c r="I23">
        <f>I20-I22</f>
        <v>183441</v>
      </c>
      <c r="J23" s="4">
        <f>1-J22</f>
        <v>0.89517911780637416</v>
      </c>
      <c r="K23" s="2">
        <f>K20-K22</f>
        <v>208339.04443464702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2064398.208617948</v>
      </c>
      <c r="H26" s="4">
        <f>G26/G5</f>
        <v>0.16033695675832191</v>
      </c>
      <c r="I26">
        <v>65186</v>
      </c>
      <c r="J26" s="4">
        <f>I26/I5</f>
        <v>0.17348421540082928</v>
      </c>
      <c r="K26" s="2">
        <v>133684.36987799499</v>
      </c>
    </row>
    <row r="27" spans="2:11" x14ac:dyDescent="0.35">
      <c r="E27" s="6" t="s">
        <v>27</v>
      </c>
      <c r="F27" s="6"/>
      <c r="G27" s="2">
        <v>10810920.970789829</v>
      </c>
      <c r="H27" s="4">
        <f>G27/G5</f>
        <v>0.83965882210855847</v>
      </c>
      <c r="I27">
        <v>310534</v>
      </c>
      <c r="J27" s="4">
        <f>I27/I5</f>
        <v>0.82644658891911027</v>
      </c>
      <c r="K27" s="2">
        <v>147402.620243257</v>
      </c>
    </row>
    <row r="28" spans="2:11" x14ac:dyDescent="0.35">
      <c r="E28" s="6" t="s">
        <v>28</v>
      </c>
      <c r="F28" s="6"/>
      <c r="G28" s="2">
        <v>0</v>
      </c>
      <c r="H28" s="4">
        <f>G28/G5</f>
        <v>0</v>
      </c>
      <c r="I28">
        <v>0</v>
      </c>
      <c r="J28" s="4">
        <f>I28/I5</f>
        <v>0</v>
      </c>
      <c r="K28" s="2">
        <v>0</v>
      </c>
    </row>
    <row r="29" spans="2:11" x14ac:dyDescent="0.35">
      <c r="E29" s="6" t="s">
        <v>29</v>
      </c>
      <c r="F29" s="6"/>
      <c r="G29" s="2">
        <v>54.348665625999999</v>
      </c>
      <c r="H29" s="4">
        <f>G29/G5</f>
        <v>4.221133119555594E-6</v>
      </c>
      <c r="I29">
        <v>26</v>
      </c>
      <c r="J29" s="4">
        <f>I29/I5</f>
        <v>6.9195680060466373E-5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21522075.785973795</v>
      </c>
      <c r="H4" s="5"/>
      <c r="I4" s="1">
        <v>4297763</v>
      </c>
      <c r="J4" s="5"/>
      <c r="K4" s="3">
        <v>139373057.97316277</v>
      </c>
    </row>
    <row r="5" spans="1:11" x14ac:dyDescent="0.35">
      <c r="E5" s="6" t="s">
        <v>7</v>
      </c>
      <c r="F5" s="6"/>
      <c r="G5" s="2">
        <v>17204725.004693769</v>
      </c>
      <c r="H5" s="4">
        <f>G5/G4</f>
        <v>0.79939896020189194</v>
      </c>
      <c r="I5">
        <v>696766</v>
      </c>
      <c r="J5" s="4">
        <f>I5/I4</f>
        <v>0.16212294628624241</v>
      </c>
      <c r="K5" s="2">
        <v>1776444.2096011341</v>
      </c>
    </row>
    <row r="6" spans="1:11" x14ac:dyDescent="0.35">
      <c r="F6" t="s">
        <v>8</v>
      </c>
    </row>
    <row r="7" spans="1:11" x14ac:dyDescent="0.35">
      <c r="F7" t="s">
        <v>9</v>
      </c>
      <c r="G7" s="2">
        <v>16730278.542900596</v>
      </c>
      <c r="H7" s="4">
        <f>G7/G5</f>
        <v>0.97242347891851011</v>
      </c>
      <c r="I7">
        <v>683014</v>
      </c>
      <c r="J7" s="4">
        <f>I7/I5</f>
        <v>0.98026310124202387</v>
      </c>
      <c r="K7" s="2">
        <v>1391937.223972345</v>
      </c>
    </row>
    <row r="8" spans="1:11" x14ac:dyDescent="0.35">
      <c r="F8" t="s">
        <v>10</v>
      </c>
      <c r="G8" s="2">
        <f>G5-G7</f>
        <v>474446.4617931731</v>
      </c>
      <c r="H8" s="4">
        <f>1-H7</f>
        <v>2.7576521081489891E-2</v>
      </c>
      <c r="I8">
        <f>I5-I7</f>
        <v>13752</v>
      </c>
      <c r="J8" s="4">
        <f>1-J7</f>
        <v>1.9736898757976129E-2</v>
      </c>
      <c r="K8" s="2">
        <f>K5-K7</f>
        <v>384506.98562878906</v>
      </c>
    </row>
    <row r="9" spans="1:11" x14ac:dyDescent="0.35">
      <c r="E9" s="6" t="s">
        <v>11</v>
      </c>
      <c r="F9" s="6"/>
      <c r="G9" s="2">
        <v>3962954.5338555691</v>
      </c>
      <c r="H9" s="4">
        <f>1-H5-H10</f>
        <v>0.18413440103385739</v>
      </c>
      <c r="I9">
        <v>3575123</v>
      </c>
      <c r="J9" s="4">
        <f>1-J5-J10</f>
        <v>0.83185671243388715</v>
      </c>
      <c r="K9" s="2">
        <v>133059423.41006283</v>
      </c>
    </row>
    <row r="10" spans="1:11" x14ac:dyDescent="0.35">
      <c r="E10" s="6" t="s">
        <v>12</v>
      </c>
      <c r="F10" s="6"/>
      <c r="G10" s="2">
        <v>354396.24742445699</v>
      </c>
      <c r="H10" s="4">
        <f>G10/G4</f>
        <v>1.6466638764250679E-2</v>
      </c>
      <c r="I10">
        <v>25874</v>
      </c>
      <c r="J10" s="4">
        <f>I10/I4</f>
        <v>6.0203412798704812E-3</v>
      </c>
      <c r="K10" s="2">
        <v>4537190.3534988193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4176295.7273394838</v>
      </c>
      <c r="H13" s="5">
        <f>G13/G5</f>
        <v>0.24274120779030833</v>
      </c>
      <c r="I13" s="1">
        <f>I14+I15</f>
        <v>148429</v>
      </c>
      <c r="J13" s="5">
        <f>I13/I5</f>
        <v>0.21302560687519195</v>
      </c>
      <c r="K13" s="3">
        <f>K14+K15</f>
        <v>163440.66360716001</v>
      </c>
    </row>
    <row r="14" spans="1:11" x14ac:dyDescent="0.35">
      <c r="E14" s="6" t="s">
        <v>15</v>
      </c>
      <c r="F14" s="6"/>
      <c r="G14" s="2">
        <v>4176295.7273394838</v>
      </c>
      <c r="H14" s="4">
        <f>G14/G7</f>
        <v>0.24962499677637898</v>
      </c>
      <c r="I14">
        <v>148429</v>
      </c>
      <c r="J14" s="4">
        <f>I14/I7</f>
        <v>0.21731472561323781</v>
      </c>
      <c r="K14" s="2">
        <v>163440.66360716001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1425587.7087671601</v>
      </c>
      <c r="H18" s="4">
        <f>G18/G5</f>
        <v>8.2860243821289398E-2</v>
      </c>
      <c r="I18">
        <v>41111</v>
      </c>
      <c r="J18" s="4">
        <f>I18/I5</f>
        <v>5.9002591974924148E-2</v>
      </c>
      <c r="K18" s="2">
        <v>159325.94051281101</v>
      </c>
    </row>
    <row r="19" spans="2:11" x14ac:dyDescent="0.35">
      <c r="E19" s="6" t="s">
        <v>20</v>
      </c>
      <c r="F19" s="6"/>
      <c r="G19" s="2">
        <v>7149692.9946172489</v>
      </c>
      <c r="H19" s="4">
        <f>G19/G5</f>
        <v>0.41556566540102674</v>
      </c>
      <c r="I19">
        <v>252212</v>
      </c>
      <c r="J19" s="4">
        <f>I19/I5</f>
        <v>0.36197518248594218</v>
      </c>
      <c r="K19" s="2">
        <v>209169.128852825</v>
      </c>
    </row>
    <row r="20" spans="2:11" x14ac:dyDescent="0.35">
      <c r="E20" s="6" t="s">
        <v>21</v>
      </c>
      <c r="F20" s="6"/>
      <c r="G20" s="2">
        <v>8628264.0826468822</v>
      </c>
      <c r="H20" s="4">
        <f>1-H18-H19</f>
        <v>0.50157409077768378</v>
      </c>
      <c r="I20">
        <v>403377</v>
      </c>
      <c r="J20" s="4">
        <f>1-J18-J19</f>
        <v>0.57902222553913363</v>
      </c>
      <c r="K20" s="2">
        <v>1382124.7530108159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571878.81157348701</v>
      </c>
      <c r="H22" s="4">
        <f>G22/G20</f>
        <v>6.6279706566196389E-2</v>
      </c>
      <c r="I22">
        <v>27231</v>
      </c>
      <c r="J22" s="4">
        <f>I22/I20</f>
        <v>6.7507567362541737E-2</v>
      </c>
      <c r="K22" s="2">
        <v>204009.92069840099</v>
      </c>
    </row>
    <row r="23" spans="2:11" x14ac:dyDescent="0.35">
      <c r="F23" t="s">
        <v>24</v>
      </c>
      <c r="G23" s="2">
        <f>G20-G22</f>
        <v>8056385.2710733954</v>
      </c>
      <c r="H23" s="4">
        <f>1-H22</f>
        <v>0.93372029343380358</v>
      </c>
      <c r="I23">
        <f>I20-I22</f>
        <v>376146</v>
      </c>
      <c r="J23" s="4">
        <f>1-J22</f>
        <v>0.93249243263745829</v>
      </c>
      <c r="K23" s="2">
        <f>K20-K22</f>
        <v>1178114.8323124149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1710105.3944213169</v>
      </c>
      <c r="H26" s="4">
        <f>G26/G5</f>
        <v>9.9397426808900943E-2</v>
      </c>
      <c r="I26">
        <v>56458</v>
      </c>
      <c r="J26" s="4">
        <f>I26/I5</f>
        <v>8.1028638021947111E-2</v>
      </c>
      <c r="K26" s="2">
        <v>482400.798375518</v>
      </c>
    </row>
    <row r="27" spans="2:11" x14ac:dyDescent="0.35">
      <c r="E27" s="6" t="s">
        <v>27</v>
      </c>
      <c r="F27" s="6"/>
      <c r="G27" s="2">
        <v>15483877.215705782</v>
      </c>
      <c r="H27" s="4">
        <f>G27/G5</f>
        <v>0.89997818689235032</v>
      </c>
      <c r="I27">
        <v>639342</v>
      </c>
      <c r="J27" s="4">
        <f>I27/I5</f>
        <v>0.91758495678606589</v>
      </c>
      <c r="K27" s="2">
        <v>1293535.813730601</v>
      </c>
    </row>
    <row r="28" spans="2:11" x14ac:dyDescent="0.35">
      <c r="E28" s="6" t="s">
        <v>28</v>
      </c>
      <c r="F28" s="6"/>
      <c r="G28" s="2">
        <v>281.689090588</v>
      </c>
      <c r="H28" s="4">
        <f>G28/G5</f>
        <v>1.6372774950552827E-5</v>
      </c>
      <c r="I28">
        <v>31</v>
      </c>
      <c r="J28" s="4">
        <f>I28/I5</f>
        <v>4.4491263925048006E-5</v>
      </c>
      <c r="K28" s="2">
        <v>104.983861436</v>
      </c>
    </row>
    <row r="29" spans="2:11" x14ac:dyDescent="0.35">
      <c r="E29" s="6" t="s">
        <v>29</v>
      </c>
      <c r="F29" s="6"/>
      <c r="G29" s="2">
        <v>2270.3933058110001</v>
      </c>
      <c r="H29" s="4">
        <f>G29/G5</f>
        <v>1.3196335920461353E-4</v>
      </c>
      <c r="I29">
        <v>410</v>
      </c>
      <c r="J29" s="4">
        <f>I29/I5</f>
        <v>5.8843284546031239E-4</v>
      </c>
      <c r="K29" s="2">
        <v>194.22642431599999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UK'!$G$7</f>
        <v>12611302.519171948</v>
      </c>
    </row>
    <row r="3" spans="1:2" x14ac:dyDescent="0.35">
      <c r="A3" t="s">
        <v>32</v>
      </c>
      <c r="B3">
        <f>'NEWT - UK'!$G$8</f>
        <v>264071.00890145637</v>
      </c>
    </row>
    <row r="4" spans="1:2" x14ac:dyDescent="0.35">
      <c r="A4" t="s">
        <v>33</v>
      </c>
      <c r="B4">
        <f>'NEWT - UK'!$G$9</f>
        <v>668103.71843250503</v>
      </c>
    </row>
    <row r="5" spans="1:2" x14ac:dyDescent="0.35">
      <c r="A5" t="s">
        <v>34</v>
      </c>
      <c r="B5">
        <f>'NEWT - UK'!$G$10</f>
        <v>29.322109490999999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UK'!$I$7</f>
        <v>368227</v>
      </c>
    </row>
    <row r="16" spans="1:2" x14ac:dyDescent="0.35">
      <c r="A16" t="s">
        <v>32</v>
      </c>
      <c r="B16">
        <f>'NEWT - UK'!$I$8</f>
        <v>7519</v>
      </c>
    </row>
    <row r="17" spans="1:2" x14ac:dyDescent="0.35">
      <c r="A17" t="s">
        <v>33</v>
      </c>
      <c r="B17">
        <f>'NEWT - UK'!$I$9</f>
        <v>1211006</v>
      </c>
    </row>
    <row r="18" spans="1:2" x14ac:dyDescent="0.35">
      <c r="A18" t="s">
        <v>34</v>
      </c>
      <c r="B18">
        <f>'NEWT - UK'!$I$10</f>
        <v>30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UK'!$G$18</f>
        <v>1083077.734848331</v>
      </c>
    </row>
    <row r="28" spans="1:2" x14ac:dyDescent="0.35">
      <c r="A28" t="s">
        <v>37</v>
      </c>
      <c r="B28">
        <f>'NEWT - UK'!$G$19</f>
        <v>5058323.8328711744</v>
      </c>
    </row>
    <row r="29" spans="1:2" x14ac:dyDescent="0.35">
      <c r="A29" t="s">
        <v>38</v>
      </c>
      <c r="B29">
        <f>'NEWT - UK'!$G$22</f>
        <v>615815.33149580599</v>
      </c>
    </row>
    <row r="30" spans="1:2" x14ac:dyDescent="0.35">
      <c r="A30" t="s">
        <v>39</v>
      </c>
      <c r="B30">
        <f>'NEWT - UK'!$G$23</f>
        <v>6118156.6288580932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UK'!$G$26</f>
        <v>2064398.208617948</v>
      </c>
    </row>
    <row r="41" spans="1:2" x14ac:dyDescent="0.35">
      <c r="A41" t="s">
        <v>42</v>
      </c>
      <c r="B41">
        <f>'NEWT - UK'!$G$27</f>
        <v>10810920.970789829</v>
      </c>
    </row>
    <row r="42" spans="1:2" x14ac:dyDescent="0.35">
      <c r="A42" t="s">
        <v>43</v>
      </c>
      <c r="B42">
        <f>'NEWT - UK'!$G$28</f>
        <v>0</v>
      </c>
    </row>
    <row r="43" spans="1:2" x14ac:dyDescent="0.35">
      <c r="A43" t="s">
        <v>44</v>
      </c>
      <c r="B43">
        <f>'NEWT - UK'!$G$29</f>
        <v>54.348665625999999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UK</vt:lpstr>
      <vt:lpstr>Outstanding - UK</vt:lpstr>
      <vt:lpstr>Images - 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2026-09-01T16:07:42Z</dcterms:created>
  <dcterms:modified xsi:type="dcterms:W3CDTF">2026-09-01T16:07:42Z</dcterms:modified>
</cp:coreProperties>
</file>