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siobhan_benrejdal_icmagroup_org/Documents/Desktop/"/>
    </mc:Choice>
  </mc:AlternateContent>
  <xr:revisionPtr revIDLastSave="0" documentId="8_{AC9EEA52-4B15-4CB7-8B5B-EA3DC7EE26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J23" i="5"/>
  <c r="I23" i="5"/>
  <c r="G23" i="5"/>
  <c r="J22" i="5"/>
  <c r="H22" i="5"/>
  <c r="H23" i="5" s="1"/>
  <c r="J20" i="5"/>
  <c r="H20" i="5"/>
  <c r="J19" i="5"/>
  <c r="H19" i="5"/>
  <c r="J18" i="5"/>
  <c r="H18" i="5"/>
  <c r="J14" i="5"/>
  <c r="H14" i="5"/>
  <c r="K13" i="5"/>
  <c r="I13" i="5"/>
  <c r="J13" i="5" s="1"/>
  <c r="G13" i="5"/>
  <c r="H13" i="5" s="1"/>
  <c r="J10" i="5"/>
  <c r="H10" i="5"/>
  <c r="J9" i="5"/>
  <c r="K8" i="5"/>
  <c r="I8" i="5"/>
  <c r="J15" i="5" s="1"/>
  <c r="G8" i="5"/>
  <c r="H15" i="5" s="1"/>
  <c r="J7" i="5"/>
  <c r="J8" i="5" s="1"/>
  <c r="H7" i="5"/>
  <c r="H8" i="5" s="1"/>
  <c r="J5" i="5"/>
  <c r="H5" i="5"/>
  <c r="H9" i="5" s="1"/>
  <c r="J29" i="2"/>
  <c r="H29" i="2"/>
  <c r="J28" i="2"/>
  <c r="H28" i="2"/>
  <c r="J27" i="2"/>
  <c r="H27" i="2"/>
  <c r="J26" i="2"/>
  <c r="H26" i="2"/>
  <c r="I23" i="2"/>
  <c r="G23" i="2"/>
  <c r="B30" i="3" s="1"/>
  <c r="J22" i="2"/>
  <c r="J23" i="2" s="1"/>
  <c r="H22" i="2"/>
  <c r="H23" i="2" s="1"/>
  <c r="J20" i="2"/>
  <c r="H20" i="2"/>
  <c r="J19" i="2"/>
  <c r="H19" i="2"/>
  <c r="J18" i="2"/>
  <c r="H18" i="2"/>
  <c r="J15" i="2"/>
  <c r="H15" i="2"/>
  <c r="J14" i="2"/>
  <c r="H14" i="2"/>
  <c r="K13" i="2"/>
  <c r="I13" i="2"/>
  <c r="J13" i="2" s="1"/>
  <c r="G13" i="2"/>
  <c r="H13" i="2" s="1"/>
  <c r="J10" i="2"/>
  <c r="J9" i="2" s="1"/>
  <c r="H10" i="2"/>
  <c r="K8" i="2"/>
  <c r="I8" i="2"/>
  <c r="B16" i="3" s="1"/>
  <c r="H8" i="2"/>
  <c r="G8" i="2"/>
  <c r="B3" i="3" s="1"/>
  <c r="J7" i="2"/>
  <c r="J8" i="2" s="1"/>
  <c r="H7" i="2"/>
  <c r="J5" i="2"/>
  <c r="H5" i="2"/>
  <c r="H9" i="2" s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<sst xmlns="http://schemas.openxmlformats.org/spreadsheetml/2006/main" count="82" uniqueCount="45">
  <si>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04 July 2025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</si>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</sst>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10982457.588457333</c:v>
                </c:pt>
                <c:pt idx="1">
                  <c:v>191399.56190813892</c:v>
                </c:pt>
                <c:pt idx="2">
                  <c:v>466470.64188322698</c:v>
                </c:pt>
                <c:pt idx="3">
                  <c:v>132.78614130400001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966-4CCF-9663-87139882F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323317</c:v>
                </c:pt>
                <c:pt idx="1">
                  <c:v>5739</c:v>
                </c:pt>
                <c:pt idx="2">
                  <c:v>1002156</c:v>
                </c:pt>
                <c:pt idx="3">
                  <c:v>33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390-4C59-A8E3-9D23DA952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1186681.6089709571</c:v>
                </c:pt>
                <c:pt idx="1">
                  <c:v>4025810.0742760231</c:v>
                </c:pt>
                <c:pt idx="2">
                  <c:v>154893.509834111</c:v>
                </c:pt>
                <c:pt idx="3">
                  <c:v>5806471.9572843825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94D-45FD-BFDD-593C0A8D2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1893845.7474683011</c:v>
                </c:pt>
                <c:pt idx="1">
                  <c:v>9279842.93849154</c:v>
                </c:pt>
                <c:pt idx="2">
                  <c:v>0.64417417200000004</c:v>
                </c:pt>
                <c:pt idx="3">
                  <c:v>167.82023145900001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73D-400B-9861-23C1214E1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11640460.578390004</v>
      </c>
      <c r="H4" s="5"/>
      <c r="I4" s="1">
        <v>1331245</v>
      </c>
      <c r="J4" s="5"/>
      <c r="K4" s="3">
        <v>515966.14019210701</v>
      </c>
    </row>
    <row r="5" spans="1:11" x14ac:dyDescent="0.25">
      <c r="E5" s="6" t="s">
        <v>7</v>
      </c>
      <c r="F5" s="6"/>
      <c r="G5" s="2">
        <v>11173857.150365472</v>
      </c>
      <c r="H5" s="4">
        <f>G5/G4</f>
        <v>0.95991538093511863</v>
      </c>
      <c r="I5">
        <v>329056</v>
      </c>
      <c r="J5" s="4">
        <f>I5/I4</f>
        <v>0.24717914433481442</v>
      </c>
      <c r="K5" s="2">
        <v>237536.50527895801</v>
      </c>
    </row>
    <row r="6" spans="1:11" x14ac:dyDescent="0.25">
      <c r="F6" t="s">
        <v>8</v>
      </c>
    </row>
    <row r="7" spans="1:11" x14ac:dyDescent="0.25">
      <c r="F7" t="s">
        <v>9</v>
      </c>
      <c r="G7" s="2">
        <v>10982457.588457333</v>
      </c>
      <c r="H7" s="4">
        <f>G7/G5</f>
        <v>0.9828707706450428</v>
      </c>
      <c r="I7">
        <v>323317</v>
      </c>
      <c r="J7" s="4">
        <f>I7/I5</f>
        <v>0.98255919964990757</v>
      </c>
      <c r="K7" s="2">
        <v>202208.80338383</v>
      </c>
    </row>
    <row r="8" spans="1:11" x14ac:dyDescent="0.25">
      <c r="F8" t="s">
        <v>10</v>
      </c>
      <c r="G8" s="2">
        <f>G5-G7</f>
        <v>191399.56190813892</v>
      </c>
      <c r="H8" s="4">
        <f>1-H7</f>
        <v>1.7129229354957198E-2</v>
      </c>
      <c r="I8">
        <f>I5-I7</f>
        <v>5739</v>
      </c>
      <c r="J8" s="4">
        <f>1-J7</f>
        <v>1.7440800350092434E-2</v>
      </c>
      <c r="K8" s="2">
        <f>K5-K7</f>
        <v>35327.701895128004</v>
      </c>
    </row>
    <row r="9" spans="1:11" x14ac:dyDescent="0.25">
      <c r="E9" s="6" t="s">
        <v>11</v>
      </c>
      <c r="F9" s="6"/>
      <c r="G9" s="2">
        <v>466470.64188322698</v>
      </c>
      <c r="H9" s="4">
        <f>1-H5-H10</f>
        <v>4.0073211772153575E-2</v>
      </c>
      <c r="I9">
        <v>1002156</v>
      </c>
      <c r="J9" s="4">
        <f>1-J5-J10</f>
        <v>0.75279606683968769</v>
      </c>
      <c r="K9" s="2">
        <v>276744.02329655399</v>
      </c>
    </row>
    <row r="10" spans="1:11" x14ac:dyDescent="0.25">
      <c r="E10" s="6" t="s">
        <v>12</v>
      </c>
      <c r="F10" s="6"/>
      <c r="G10" s="2">
        <v>132.78614130400001</v>
      </c>
      <c r="H10" s="4">
        <f>G10/G4</f>
        <v>1.1407292727790476E-5</v>
      </c>
      <c r="I10">
        <v>33</v>
      </c>
      <c r="J10" s="4">
        <f>I10/I4</f>
        <v>2.4788825497936142E-5</v>
      </c>
      <c r="K10" s="2">
        <v>1685.611616595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2781614.6097778319</v>
      </c>
      <c r="H13" s="5">
        <f>G13/G5</f>
        <v>0.24893951769258582</v>
      </c>
      <c r="I13" s="1">
        <f>I14+I15</f>
        <v>90574</v>
      </c>
      <c r="J13" s="5">
        <f>I13/I5</f>
        <v>0.27525406009919284</v>
      </c>
      <c r="K13" s="3">
        <f>K14+K15</f>
        <v>25973.010293207</v>
      </c>
    </row>
    <row r="14" spans="1:11" x14ac:dyDescent="0.25">
      <c r="E14" s="6" t="s">
        <v>15</v>
      </c>
      <c r="F14" s="6"/>
      <c r="G14" s="2">
        <v>2781614.6097778319</v>
      </c>
      <c r="H14" s="4">
        <f>G14/G7</f>
        <v>0.25327797420327264</v>
      </c>
      <c r="I14">
        <v>90574</v>
      </c>
      <c r="J14" s="4">
        <f>I14/I7</f>
        <v>0.28013992459412901</v>
      </c>
      <c r="K14" s="2">
        <v>25973.010293207</v>
      </c>
    </row>
    <row r="15" spans="1:11" x14ac:dyDescent="0.25">
      <c r="E15" s="6" t="s">
        <v>16</v>
      </c>
      <c r="F15" s="6"/>
      <c r="G15" s="2">
        <v>0</v>
      </c>
      <c r="H15" s="4">
        <f>G15/G8</f>
        <v>0</v>
      </c>
      <c r="I15">
        <v>0</v>
      </c>
      <c r="J15" s="4">
        <f>I15/I8</f>
        <v>0</v>
      </c>
      <c r="K15" s="2">
        <v>0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1186681.6089709571</v>
      </c>
      <c r="H18" s="4">
        <f>G18/G5</f>
        <v>0.10620160907750135</v>
      </c>
      <c r="I18">
        <v>39940</v>
      </c>
      <c r="J18" s="4">
        <f>I18/I5</f>
        <v>0.12137751628902071</v>
      </c>
      <c r="K18" s="2">
        <v>21038.604693071</v>
      </c>
    </row>
    <row r="19" spans="2:11" x14ac:dyDescent="0.25">
      <c r="E19" s="6" t="s">
        <v>20</v>
      </c>
      <c r="F19" s="6"/>
      <c r="G19" s="2">
        <v>4025810.0742760231</v>
      </c>
      <c r="H19" s="4">
        <f>G19/G5</f>
        <v>0.3602883069025406</v>
      </c>
      <c r="I19">
        <v>113068</v>
      </c>
      <c r="J19" s="4">
        <f>I19/I5</f>
        <v>0.34361324516191771</v>
      </c>
      <c r="K19" s="2">
        <v>75372.010308847995</v>
      </c>
    </row>
    <row r="20" spans="2:11" x14ac:dyDescent="0.25">
      <c r="E20" s="6" t="s">
        <v>21</v>
      </c>
      <c r="F20" s="6"/>
      <c r="G20" s="2">
        <v>5961365.4671184933</v>
      </c>
      <c r="H20" s="4">
        <f>1-H18-H19</f>
        <v>0.53351008401995803</v>
      </c>
      <c r="I20">
        <v>176048</v>
      </c>
      <c r="J20" s="4">
        <f>1-J18-J19</f>
        <v>0.53500923854906157</v>
      </c>
      <c r="K20" s="2">
        <v>141125.890277039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154893.509834111</v>
      </c>
      <c r="H22" s="4">
        <f>G22/G20</f>
        <v>2.5982891115880685E-2</v>
      </c>
      <c r="I22">
        <v>7079</v>
      </c>
      <c r="J22" s="4">
        <f>I22/I20</f>
        <v>4.0210624375170409E-2</v>
      </c>
      <c r="K22" s="2">
        <v>3470.9845874950001</v>
      </c>
    </row>
    <row r="23" spans="2:11" x14ac:dyDescent="0.25">
      <c r="F23" t="s">
        <v>24</v>
      </c>
      <c r="G23" s="2">
        <f>G20-G22</f>
        <v>5806471.9572843825</v>
      </c>
      <c r="H23" s="4">
        <f>1-H22</f>
        <v>0.9740171088841193</v>
      </c>
      <c r="I23">
        <f>I20-I22</f>
        <v>168969</v>
      </c>
      <c r="J23" s="4">
        <f>1-J22</f>
        <v>0.95978937562482958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1893845.7474683011</v>
      </c>
      <c r="H26" s="4">
        <f>G26/G5</f>
        <v>0.16948898862613057</v>
      </c>
      <c r="I26">
        <v>57491</v>
      </c>
      <c r="J26" s="4">
        <f>I26/I5</f>
        <v>0.17471494213750852</v>
      </c>
      <c r="K26" s="2">
        <v>36561.597827095997</v>
      </c>
    </row>
    <row r="27" spans="2:11" x14ac:dyDescent="0.25">
      <c r="E27" s="6" t="s">
        <v>27</v>
      </c>
      <c r="F27" s="6"/>
      <c r="G27" s="2">
        <v>9279842.93849154</v>
      </c>
      <c r="H27" s="4">
        <f>G27/G5</f>
        <v>0.83049593471740568</v>
      </c>
      <c r="I27">
        <v>271528</v>
      </c>
      <c r="J27" s="4">
        <f>I27/I5</f>
        <v>0.82517261499562389</v>
      </c>
      <c r="K27" s="2">
        <v>200974.907451862</v>
      </c>
    </row>
    <row r="28" spans="2:11" x14ac:dyDescent="0.25">
      <c r="E28" s="6" t="s">
        <v>28</v>
      </c>
      <c r="F28" s="6"/>
      <c r="G28" s="2">
        <v>0.64417417200000004</v>
      </c>
      <c r="H28" s="4">
        <f>G28/G5</f>
        <v>5.7650116994643209E-8</v>
      </c>
      <c r="I28">
        <v>2</v>
      </c>
      <c r="J28" s="4">
        <f>I28/I5</f>
        <v>6.0779928036565203E-6</v>
      </c>
      <c r="K28" s="2">
        <v>0</v>
      </c>
    </row>
    <row r="29" spans="2:11" x14ac:dyDescent="0.25">
      <c r="E29" s="6" t="s">
        <v>29</v>
      </c>
      <c r="F29" s="6"/>
      <c r="G29" s="2">
        <v>167.82023145900001</v>
      </c>
      <c r="H29" s="4">
        <f>G29/G5</f>
        <v>1.501900634674849E-5</v>
      </c>
      <c r="I29">
        <v>35</v>
      </c>
      <c r="J29" s="4">
        <f>I29/I5</f>
        <v>1.063648740639891E-4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12586864.989548843</v>
      </c>
      <c r="H4" s="5"/>
      <c r="I4" s="1">
        <v>4145678</v>
      </c>
      <c r="J4" s="5"/>
      <c r="K4" s="3">
        <v>85599448.603050977</v>
      </c>
    </row>
    <row r="5" spans="1:11" x14ac:dyDescent="0.25">
      <c r="E5" s="6" t="s">
        <v>7</v>
      </c>
      <c r="F5" s="6"/>
      <c r="G5" s="2">
        <v>9519487.2639986165</v>
      </c>
      <c r="H5" s="4">
        <f>G5/G4</f>
        <v>0.756303279005762</v>
      </c>
      <c r="I5">
        <v>373276</v>
      </c>
      <c r="J5" s="4">
        <f>I5/I4</f>
        <v>9.0039795661891728E-2</v>
      </c>
      <c r="K5" s="2">
        <v>3952172.0821894081</v>
      </c>
    </row>
    <row r="6" spans="1:11" x14ac:dyDescent="0.25">
      <c r="F6" t="s">
        <v>8</v>
      </c>
    </row>
    <row r="7" spans="1:11" x14ac:dyDescent="0.25">
      <c r="F7" t="s">
        <v>9</v>
      </c>
      <c r="G7" s="2">
        <v>9217715.6836556923</v>
      </c>
      <c r="H7" s="4">
        <f>G7/G5</f>
        <v>0.9682995972394246</v>
      </c>
      <c r="I7">
        <v>363007</v>
      </c>
      <c r="J7" s="4">
        <f>I7/I5</f>
        <v>0.97248952517708076</v>
      </c>
      <c r="K7" s="2">
        <v>3675882.8087967951</v>
      </c>
    </row>
    <row r="8" spans="1:11" x14ac:dyDescent="0.25">
      <c r="F8" t="s">
        <v>10</v>
      </c>
      <c r="G8" s="2">
        <f>G5-G7</f>
        <v>301771.58034292422</v>
      </c>
      <c r="H8" s="4">
        <f>1-H7</f>
        <v>3.1700402760575397E-2</v>
      </c>
      <c r="I8">
        <f>I5-I7</f>
        <v>10269</v>
      </c>
      <c r="J8" s="4">
        <f>1-J7</f>
        <v>2.751047482291924E-2</v>
      </c>
      <c r="K8" s="2">
        <f>K5-K7</f>
        <v>276289.27339261305</v>
      </c>
    </row>
    <row r="9" spans="1:11" x14ac:dyDescent="0.25">
      <c r="E9" s="6" t="s">
        <v>11</v>
      </c>
      <c r="F9" s="6"/>
      <c r="G9" s="2">
        <v>2767229.173743594</v>
      </c>
      <c r="H9" s="4">
        <f>1-H5-H10</f>
        <v>0.21985054865061995</v>
      </c>
      <c r="I9">
        <v>3748652</v>
      </c>
      <c r="J9" s="4">
        <f>1-J5-J10</f>
        <v>0.90423134647698167</v>
      </c>
      <c r="K9" s="2">
        <v>77979496.887448862</v>
      </c>
    </row>
    <row r="10" spans="1:11" x14ac:dyDescent="0.25">
      <c r="E10" s="6" t="s">
        <v>12</v>
      </c>
      <c r="F10" s="6"/>
      <c r="G10" s="2">
        <v>300148.551806634</v>
      </c>
      <c r="H10" s="4">
        <f>G10/G4</f>
        <v>2.3846172343618056E-2</v>
      </c>
      <c r="I10">
        <v>23750</v>
      </c>
      <c r="J10" s="4">
        <f>I10/I4</f>
        <v>5.7288578611266964E-3</v>
      </c>
      <c r="K10" s="2">
        <v>3667779.6334127132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1566928.9650753271</v>
      </c>
      <c r="H13" s="5">
        <f>G13/G5</f>
        <v>0.16460224396761741</v>
      </c>
      <c r="I13" s="1">
        <f>I14+I15</f>
        <v>46098</v>
      </c>
      <c r="J13" s="5">
        <f>I13/I5</f>
        <v>0.12349575113320975</v>
      </c>
      <c r="K13" s="3">
        <f>K14+K15</f>
        <v>634937.18255900301</v>
      </c>
    </row>
    <row r="14" spans="1:11" x14ac:dyDescent="0.25">
      <c r="E14" s="6" t="s">
        <v>15</v>
      </c>
      <c r="F14" s="6"/>
      <c r="G14" s="2">
        <v>1566928.9650753271</v>
      </c>
      <c r="H14" s="4">
        <f>G14/G7</f>
        <v>0.16999102802158594</v>
      </c>
      <c r="I14">
        <v>46098</v>
      </c>
      <c r="J14" s="4">
        <f>I14/I7</f>
        <v>0.12698928670796983</v>
      </c>
      <c r="K14" s="2">
        <v>634937.18255900301</v>
      </c>
    </row>
    <row r="15" spans="1:11" x14ac:dyDescent="0.25">
      <c r="E15" s="6" t="s">
        <v>16</v>
      </c>
      <c r="F15" s="6"/>
      <c r="G15" s="2">
        <v>0</v>
      </c>
      <c r="H15" s="4">
        <f>G15/G8</f>
        <v>0</v>
      </c>
      <c r="I15">
        <v>0</v>
      </c>
      <c r="J15" s="4">
        <f>I15/I8</f>
        <v>0</v>
      </c>
      <c r="K15" s="2">
        <v>0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966977.40190612699</v>
      </c>
      <c r="H18" s="4">
        <f>G18/G5</f>
        <v>0.1015787274135133</v>
      </c>
      <c r="I18">
        <v>36538</v>
      </c>
      <c r="J18" s="4">
        <f>I18/I5</f>
        <v>9.7884675146540367E-2</v>
      </c>
      <c r="K18" s="2">
        <v>641774.888383855</v>
      </c>
    </row>
    <row r="19" spans="2:11" x14ac:dyDescent="0.25">
      <c r="E19" s="6" t="s">
        <v>20</v>
      </c>
      <c r="F19" s="6"/>
      <c r="G19" s="2">
        <v>3533604.3948755749</v>
      </c>
      <c r="H19" s="4">
        <f>G19/G5</f>
        <v>0.37119692446453262</v>
      </c>
      <c r="I19">
        <v>112158</v>
      </c>
      <c r="J19" s="4">
        <f>I19/I5</f>
        <v>0.30046935779423267</v>
      </c>
      <c r="K19" s="2">
        <v>704296.64844336</v>
      </c>
    </row>
    <row r="20" spans="2:11" x14ac:dyDescent="0.25">
      <c r="E20" s="6" t="s">
        <v>21</v>
      </c>
      <c r="F20" s="6"/>
      <c r="G20" s="2">
        <v>5007560.5068889363</v>
      </c>
      <c r="H20" s="4">
        <f>1-H18-H19</f>
        <v>0.52722434812195407</v>
      </c>
      <c r="I20">
        <v>223682</v>
      </c>
      <c r="J20" s="4">
        <f>1-J18-J19</f>
        <v>0.60164596705922702</v>
      </c>
      <c r="K20" s="2">
        <v>2149656.2542026872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142043.37620833601</v>
      </c>
      <c r="H22" s="4">
        <f>G22/G20</f>
        <v>2.8365783301654755E-2</v>
      </c>
      <c r="I22">
        <v>10680</v>
      </c>
      <c r="J22" s="4">
        <f>I22/I20</f>
        <v>4.7746354199265026E-2</v>
      </c>
      <c r="K22" s="2">
        <v>374256.15378488402</v>
      </c>
    </row>
    <row r="23" spans="2:11" x14ac:dyDescent="0.25">
      <c r="F23" t="s">
        <v>24</v>
      </c>
      <c r="G23" s="2">
        <f>G20-G22</f>
        <v>4865517.1306806002</v>
      </c>
      <c r="H23" s="4">
        <f>1-H22</f>
        <v>0.97163421669834527</v>
      </c>
      <c r="I23">
        <f>I20-I22</f>
        <v>213002</v>
      </c>
      <c r="J23" s="4">
        <f>1-J22</f>
        <v>0.95225364580073502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1482378.2437385251</v>
      </c>
      <c r="H26" s="4">
        <f>G26/G5</f>
        <v>0.15572038730958487</v>
      </c>
      <c r="I26">
        <v>60046</v>
      </c>
      <c r="J26" s="4">
        <f>I26/I5</f>
        <v>0.16086220383844663</v>
      </c>
      <c r="K26" s="2">
        <v>437378.09979557601</v>
      </c>
    </row>
    <row r="27" spans="2:11" x14ac:dyDescent="0.25">
      <c r="E27" s="6" t="s">
        <v>27</v>
      </c>
      <c r="F27" s="6"/>
      <c r="G27" s="2">
        <v>8021857.9479956906</v>
      </c>
      <c r="H27" s="4">
        <f>G27/G5</f>
        <v>0.84267752301463206</v>
      </c>
      <c r="I27">
        <v>311895</v>
      </c>
      <c r="J27" s="4">
        <f>I27/I5</f>
        <v>0.83556135406508858</v>
      </c>
      <c r="K27" s="2">
        <v>3514401.3762213099</v>
      </c>
    </row>
    <row r="28" spans="2:11" x14ac:dyDescent="0.25">
      <c r="E28" s="6" t="s">
        <v>28</v>
      </c>
      <c r="F28" s="6"/>
      <c r="G28" s="2">
        <v>2148.7691018599999</v>
      </c>
      <c r="H28" s="4">
        <f>G28/G5</f>
        <v>2.2572319729722705E-4</v>
      </c>
      <c r="I28">
        <v>65</v>
      </c>
      <c r="J28" s="4">
        <f>I28/I5</f>
        <v>1.7413388484660143E-4</v>
      </c>
      <c r="K28" s="2">
        <v>104.648721936</v>
      </c>
    </row>
    <row r="29" spans="2:11" x14ac:dyDescent="0.25">
      <c r="E29" s="6" t="s">
        <v>29</v>
      </c>
      <c r="F29" s="6"/>
      <c r="G29" s="2">
        <v>2398.6087502979999</v>
      </c>
      <c r="H29" s="4">
        <f>G29/G5</f>
        <v>2.519682713762543E-4</v>
      </c>
      <c r="I29">
        <v>436</v>
      </c>
      <c r="J29" s="4">
        <f>I29/I5</f>
        <v>1.1680365198941266E-3</v>
      </c>
      <c r="K29" s="2">
        <v>20.152742687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25"/>
  <sheetData>
    <row r="1" spans="1:2" x14ac:dyDescent="0.25">
      <c r="A1" t="s">
        <v>30</v>
      </c>
    </row>
    <row r="2" spans="1:2" x14ac:dyDescent="0.25">
      <c r="A2" t="s">
        <v>31</v>
      </c>
      <c r="B2">
        <f>'NEWT - UK'!$G$7</f>
        <v>10982457.588457333</v>
      </c>
    </row>
    <row r="3" spans="1:2" x14ac:dyDescent="0.25">
      <c r="A3" t="s">
        <v>32</v>
      </c>
      <c r="B3">
        <f>'NEWT - UK'!$G$8</f>
        <v>191399.56190813892</v>
      </c>
    </row>
    <row r="4" spans="1:2" x14ac:dyDescent="0.25">
      <c r="A4" t="s">
        <v>33</v>
      </c>
      <c r="B4">
        <f>'NEWT - UK'!$G$9</f>
        <v>466470.64188322698</v>
      </c>
    </row>
    <row r="5" spans="1:2" x14ac:dyDescent="0.25">
      <c r="A5" t="s">
        <v>34</v>
      </c>
      <c r="B5">
        <f>'NEWT - UK'!$G$10</f>
        <v>132.78614130400001</v>
      </c>
    </row>
    <row r="14" spans="1:2" x14ac:dyDescent="0.25">
      <c r="A14" t="s">
        <v>35</v>
      </c>
    </row>
    <row r="15" spans="1:2" x14ac:dyDescent="0.25">
      <c r="A15" t="s">
        <v>31</v>
      </c>
      <c r="B15">
        <f>'NEWT - UK'!$I$7</f>
        <v>323317</v>
      </c>
    </row>
    <row r="16" spans="1:2" x14ac:dyDescent="0.25">
      <c r="A16" t="s">
        <v>32</v>
      </c>
      <c r="B16">
        <f>'NEWT - UK'!$I$8</f>
        <v>5739</v>
      </c>
    </row>
    <row r="17" spans="1:2" x14ac:dyDescent="0.25">
      <c r="A17" t="s">
        <v>33</v>
      </c>
      <c r="B17">
        <f>'NEWT - UK'!$I$9</f>
        <v>1002156</v>
      </c>
    </row>
    <row r="18" spans="1:2" x14ac:dyDescent="0.25">
      <c r="A18" t="s">
        <v>34</v>
      </c>
      <c r="B18">
        <f>'NEWT - UK'!$I$10</f>
        <v>33</v>
      </c>
    </row>
    <row r="26" spans="1:2" x14ac:dyDescent="0.25">
      <c r="A26" t="s">
        <v>18</v>
      </c>
    </row>
    <row r="27" spans="1:2" x14ac:dyDescent="0.25">
      <c r="A27" t="s">
        <v>36</v>
      </c>
      <c r="B27">
        <f>'NEWT - UK'!$G$18</f>
        <v>1186681.6089709571</v>
      </c>
    </row>
    <row r="28" spans="1:2" x14ac:dyDescent="0.25">
      <c r="A28" t="s">
        <v>37</v>
      </c>
      <c r="B28">
        <f>'NEWT - UK'!$G$19</f>
        <v>4025810.0742760231</v>
      </c>
    </row>
    <row r="29" spans="1:2" x14ac:dyDescent="0.25">
      <c r="A29" t="s">
        <v>38</v>
      </c>
      <c r="B29">
        <f>'NEWT - UK'!$G$22</f>
        <v>154893.509834111</v>
      </c>
    </row>
    <row r="30" spans="1:2" x14ac:dyDescent="0.25">
      <c r="A30" t="s">
        <v>39</v>
      </c>
      <c r="B30">
        <f>'NEWT - UK'!$G$23</f>
        <v>5806471.9572843825</v>
      </c>
    </row>
    <row r="39" spans="1:2" x14ac:dyDescent="0.25">
      <c r="A39" t="s">
        <v>40</v>
      </c>
    </row>
    <row r="40" spans="1:2" x14ac:dyDescent="0.25">
      <c r="A40" t="s">
        <v>41</v>
      </c>
      <c r="B40">
        <f>'NEWT - UK'!$G$26</f>
        <v>1893845.7474683011</v>
      </c>
    </row>
    <row r="41" spans="1:2" x14ac:dyDescent="0.25">
      <c r="A41" t="s">
        <v>42</v>
      </c>
      <c r="B41">
        <f>'NEWT - UK'!$G$27</f>
        <v>9279842.93849154</v>
      </c>
    </row>
    <row r="42" spans="1:2" x14ac:dyDescent="0.25">
      <c r="A42" t="s">
        <v>43</v>
      </c>
      <c r="B42">
        <f>'NEWT - UK'!$G$28</f>
        <v>0.64417417200000004</v>
      </c>
    </row>
    <row r="43" spans="1:2" x14ac:dyDescent="0.25">
      <c r="A43" t="s">
        <v>44</v>
      </c>
      <c r="B43">
        <f>'NEWT - UK'!$G$29</f>
        <v>167.82023145900001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Benrejdal</dc:creator>
  <cp:lastModifiedBy>Siobhan Benrejdal</cp:lastModifiedBy>
  <dcterms:created xsi:type="dcterms:W3CDTF">2025-07-08T09:50:51Z</dcterms:created>
  <dcterms:modified xsi:type="dcterms:W3CDTF">2025-07-08T09:50:51Z</dcterms:modified>
</cp:coreProperties>
</file>