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9C55A14B-86C2-4EBD-BF9C-39B42149FF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20" i="5"/>
  <c r="J19" i="5"/>
  <c r="H19" i="5"/>
  <c r="J18" i="5"/>
  <c r="H18" i="5"/>
  <c r="H20" i="5" s="1"/>
  <c r="J15" i="5"/>
  <c r="J14" i="5"/>
  <c r="H14" i="5"/>
  <c r="K13" i="5"/>
  <c r="I13" i="5"/>
  <c r="J13" i="5" s="1"/>
  <c r="G13" i="5"/>
  <c r="H13" i="5" s="1"/>
  <c r="J10" i="5"/>
  <c r="J9" i="5" s="1"/>
  <c r="H10" i="5"/>
  <c r="K8" i="5"/>
  <c r="I8" i="5"/>
  <c r="H8" i="5"/>
  <c r="G8" i="5"/>
  <c r="H15" i="5" s="1"/>
  <c r="J7" i="5"/>
  <c r="J8" i="5" s="1"/>
  <c r="H7" i="5"/>
  <c r="J5" i="5"/>
  <c r="H5" i="5"/>
  <c r="H9" i="5" s="1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J19" i="2"/>
  <c r="H19" i="2"/>
  <c r="H20" i="2" s="1"/>
  <c r="J18" i="2"/>
  <c r="J20" i="2" s="1"/>
  <c r="H18" i="2"/>
  <c r="J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B16" i="3" s="1"/>
  <c r="G8" i="2"/>
  <c r="B3" i="3" s="1"/>
  <c r="J7" i="2"/>
  <c r="H7" i="2"/>
  <c r="H8" i="2" s="1"/>
  <c r="J5" i="2"/>
  <c r="J9" i="2" s="1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<sst xmlns="http://schemas.openxmlformats.org/spreadsheetml/2006/main" count="82" uniqueCount="45">
  <si>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05 September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</si>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</sst>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11385624.56908609</c:v>
                </c:pt>
                <c:pt idx="1">
                  <c:v>221420.41394170187</c:v>
                </c:pt>
                <c:pt idx="2">
                  <c:v>535938.76251867798</c:v>
                </c:pt>
                <c:pt idx="3">
                  <c:v>114.866231787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A75-462A-8098-99A8653D4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337925</c:v>
                </c:pt>
                <c:pt idx="1">
                  <c:v>6429</c:v>
                </c:pt>
                <c:pt idx="2">
                  <c:v>934796</c:v>
                </c:pt>
                <c:pt idx="3">
                  <c:v>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4A3-4AA4-A514-EFA9F1559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1154548.5571430121</c:v>
                </c:pt>
                <c:pt idx="1">
                  <c:v>4569016.237530848</c:v>
                </c:pt>
                <c:pt idx="2">
                  <c:v>182336.07750663601</c:v>
                </c:pt>
                <c:pt idx="3">
                  <c:v>5701144.1108472962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3CC-4FD6-B747-49D7A249D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1921249.3008670011</c:v>
                </c:pt>
                <c:pt idx="1">
                  <c:v>9685705.8032089435</c:v>
                </c:pt>
                <c:pt idx="2">
                  <c:v>3.077712</c:v>
                </c:pt>
                <c:pt idx="3">
                  <c:v>86.801239847999994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33D-40E2-94B7-CCD8CAEF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12143098.611778256</v>
      </c>
      <c r="H4" s="5"/>
      <c r="I4" s="1">
        <v>1279184</v>
      </c>
      <c r="J4" s="5"/>
      <c r="K4" s="3">
        <v>664055.58240954997</v>
      </c>
    </row>
    <row r="5" spans="1:11" x14ac:dyDescent="0.35">
      <c r="E5" s="6" t="s">
        <v>7</v>
      </c>
      <c r="F5" s="6"/>
      <c r="G5" s="2">
        <v>11607044.983027792</v>
      </c>
      <c r="H5" s="4">
        <f>G5/G4</f>
        <v>0.9558552848915749</v>
      </c>
      <c r="I5">
        <v>344354</v>
      </c>
      <c r="J5" s="4">
        <f>I5/I4</f>
        <v>0.26919817633741511</v>
      </c>
      <c r="K5" s="2">
        <v>239950.15063191601</v>
      </c>
    </row>
    <row r="6" spans="1:11" x14ac:dyDescent="0.35">
      <c r="F6" t="s">
        <v>8</v>
      </c>
    </row>
    <row r="7" spans="1:11" x14ac:dyDescent="0.35">
      <c r="F7" t="s">
        <v>9</v>
      </c>
      <c r="G7" s="2">
        <v>11385624.56908609</v>
      </c>
      <c r="H7" s="4">
        <f>G7/G5</f>
        <v>0.98092361886548474</v>
      </c>
      <c r="I7">
        <v>337925</v>
      </c>
      <c r="J7" s="4">
        <f>I7/I5</f>
        <v>0.98133025897767989</v>
      </c>
      <c r="K7" s="2">
        <v>194038.87846141099</v>
      </c>
    </row>
    <row r="8" spans="1:11" x14ac:dyDescent="0.35">
      <c r="F8" t="s">
        <v>10</v>
      </c>
      <c r="G8" s="2">
        <f>G5-G7</f>
        <v>221420.41394170187</v>
      </c>
      <c r="H8" s="4">
        <f>1-H7</f>
        <v>1.9076381134515263E-2</v>
      </c>
      <c r="I8">
        <f>I5-I7</f>
        <v>6429</v>
      </c>
      <c r="J8" s="4">
        <f>1-J7</f>
        <v>1.8669741022320108E-2</v>
      </c>
      <c r="K8" s="2">
        <f>K5-K7</f>
        <v>45911.272170505021</v>
      </c>
    </row>
    <row r="9" spans="1:11" x14ac:dyDescent="0.35">
      <c r="E9" s="6" t="s">
        <v>11</v>
      </c>
      <c r="F9" s="6"/>
      <c r="G9" s="2">
        <v>535938.76251867798</v>
      </c>
      <c r="H9" s="4">
        <f>1-H5-H10</f>
        <v>4.4135255724501825E-2</v>
      </c>
      <c r="I9">
        <v>934796</v>
      </c>
      <c r="J9" s="4">
        <f>1-J5-J10</f>
        <v>0.73077524421818907</v>
      </c>
      <c r="K9" s="2">
        <v>423602.65876570297</v>
      </c>
    </row>
    <row r="10" spans="1:11" x14ac:dyDescent="0.35">
      <c r="E10" s="6" t="s">
        <v>12</v>
      </c>
      <c r="F10" s="6"/>
      <c r="G10" s="2">
        <v>114.866231787</v>
      </c>
      <c r="H10" s="4">
        <f>G10/G4</f>
        <v>9.4593839232751483E-6</v>
      </c>
      <c r="I10">
        <v>34</v>
      </c>
      <c r="J10" s="4">
        <f>I10/I4</f>
        <v>2.6579444395802323E-5</v>
      </c>
      <c r="K10" s="2">
        <v>502.77301193099998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2954585.0917198542</v>
      </c>
      <c r="H13" s="5">
        <f>G13/G5</f>
        <v>0.25455101587356188</v>
      </c>
      <c r="I13" s="1">
        <f>I14+I15</f>
        <v>96507</v>
      </c>
      <c r="J13" s="5">
        <f>I13/I5</f>
        <v>0.28025520249510677</v>
      </c>
      <c r="K13" s="3">
        <f>K14+K15</f>
        <v>26721.697804159001</v>
      </c>
    </row>
    <row r="14" spans="1:11" x14ac:dyDescent="0.35">
      <c r="E14" s="6" t="s">
        <v>15</v>
      </c>
      <c r="F14" s="6"/>
      <c r="G14" s="2">
        <v>2954585.0917198542</v>
      </c>
      <c r="H14" s="4">
        <f>G14/G7</f>
        <v>0.2595013627747797</v>
      </c>
      <c r="I14">
        <v>96507</v>
      </c>
      <c r="J14" s="4">
        <f>I14/I7</f>
        <v>0.28558703854405565</v>
      </c>
      <c r="K14" s="2">
        <v>26721.697804159001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1154548.5571430121</v>
      </c>
      <c r="H18" s="4">
        <f>G18/G5</f>
        <v>9.946963752025012E-2</v>
      </c>
      <c r="I18">
        <v>38284</v>
      </c>
      <c r="J18" s="4">
        <f>I18/I5</f>
        <v>0.11117628951602131</v>
      </c>
      <c r="K18" s="2">
        <v>20012.971856340999</v>
      </c>
    </row>
    <row r="19" spans="2:11" x14ac:dyDescent="0.35">
      <c r="E19" s="6" t="s">
        <v>20</v>
      </c>
      <c r="F19" s="6"/>
      <c r="G19" s="2">
        <v>4569016.237530848</v>
      </c>
      <c r="H19" s="4">
        <f>G19/G5</f>
        <v>0.393641641280086</v>
      </c>
      <c r="I19">
        <v>126015</v>
      </c>
      <c r="J19" s="4">
        <f>I19/I5</f>
        <v>0.36594609036050113</v>
      </c>
      <c r="K19" s="2">
        <v>66636.889665345007</v>
      </c>
    </row>
    <row r="20" spans="2:11" x14ac:dyDescent="0.35">
      <c r="E20" s="6" t="s">
        <v>21</v>
      </c>
      <c r="F20" s="6"/>
      <c r="G20" s="2">
        <v>5883480.1883539325</v>
      </c>
      <c r="H20" s="4">
        <f>1-H18-H19</f>
        <v>0.50688872119966377</v>
      </c>
      <c r="I20">
        <v>180055</v>
      </c>
      <c r="J20" s="4">
        <f>1-J18-J19</f>
        <v>0.52287762012347749</v>
      </c>
      <c r="K20" s="2">
        <v>153300.28911022999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182336.07750663601</v>
      </c>
      <c r="H22" s="4">
        <f>G22/G20</f>
        <v>3.099119427096254E-2</v>
      </c>
      <c r="I22">
        <v>7268</v>
      </c>
      <c r="J22" s="4">
        <f>I22/I20</f>
        <v>4.0365443892144068E-2</v>
      </c>
      <c r="K22" s="2">
        <v>9805.3142261989997</v>
      </c>
    </row>
    <row r="23" spans="2:11" x14ac:dyDescent="0.35">
      <c r="F23" t="s">
        <v>24</v>
      </c>
      <c r="G23" s="2">
        <f>G20-G22</f>
        <v>5701144.1108472962</v>
      </c>
      <c r="H23" s="4">
        <f>1-H22</f>
        <v>0.96900880572903747</v>
      </c>
      <c r="I23">
        <f>I20-I22</f>
        <v>172787</v>
      </c>
      <c r="J23" s="4">
        <f>1-J22</f>
        <v>0.95963455610785597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1921249.3008670011</v>
      </c>
      <c r="H26" s="4">
        <f>G26/G5</f>
        <v>0.16552441243023663</v>
      </c>
      <c r="I26">
        <v>58435</v>
      </c>
      <c r="J26" s="4">
        <f>I26/I5</f>
        <v>0.16969455850665305</v>
      </c>
      <c r="K26" s="2">
        <v>43782.853167141002</v>
      </c>
    </row>
    <row r="27" spans="2:11" x14ac:dyDescent="0.35">
      <c r="E27" s="6" t="s">
        <v>27</v>
      </c>
      <c r="F27" s="6"/>
      <c r="G27" s="2">
        <v>9685705.8032089435</v>
      </c>
      <c r="H27" s="4">
        <f>G27/G5</f>
        <v>0.83446784408707864</v>
      </c>
      <c r="I27">
        <v>285896</v>
      </c>
      <c r="J27" s="4">
        <f>I27/I5</f>
        <v>0.83023864976158257</v>
      </c>
      <c r="K27" s="2">
        <v>196115.30420178</v>
      </c>
    </row>
    <row r="28" spans="2:11" x14ac:dyDescent="0.35">
      <c r="E28" s="6" t="s">
        <v>28</v>
      </c>
      <c r="F28" s="6"/>
      <c r="G28" s="2">
        <v>3.077712</v>
      </c>
      <c r="H28" s="4">
        <f>G28/G5</f>
        <v>2.6515896203558557E-7</v>
      </c>
      <c r="I28">
        <v>3</v>
      </c>
      <c r="J28" s="4">
        <f>I28/I5</f>
        <v>8.7119650127485081E-6</v>
      </c>
      <c r="K28" s="2">
        <v>0</v>
      </c>
    </row>
    <row r="29" spans="2:11" x14ac:dyDescent="0.35">
      <c r="E29" s="6" t="s">
        <v>29</v>
      </c>
      <c r="F29" s="6"/>
      <c r="G29" s="2">
        <v>86.801239847999994</v>
      </c>
      <c r="H29" s="4">
        <f>G29/G5</f>
        <v>7.4783237227841936E-6</v>
      </c>
      <c r="I29">
        <v>20</v>
      </c>
      <c r="J29" s="4">
        <f>I29/I5</f>
        <v>5.8079766751656725E-5</v>
      </c>
      <c r="K29" s="2">
        <v>51.993262995000002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14410713.386389837</v>
      </c>
      <c r="H4" s="5"/>
      <c r="I4" s="1">
        <v>4234246</v>
      </c>
      <c r="J4" s="5"/>
      <c r="K4" s="3">
        <v>109163330.45695901</v>
      </c>
    </row>
    <row r="5" spans="1:11" x14ac:dyDescent="0.35">
      <c r="E5" s="6" t="s">
        <v>7</v>
      </c>
      <c r="F5" s="6"/>
      <c r="G5" s="2">
        <v>10755539.826371703</v>
      </c>
      <c r="H5" s="4">
        <f>G5/G4</f>
        <v>0.74635720925028926</v>
      </c>
      <c r="I5">
        <v>398458</v>
      </c>
      <c r="J5" s="4">
        <f>I5/I4</f>
        <v>9.4103649150285559E-2</v>
      </c>
      <c r="K5" s="2">
        <v>4015017.1212540409</v>
      </c>
    </row>
    <row r="6" spans="1:11" x14ac:dyDescent="0.35">
      <c r="F6" t="s">
        <v>8</v>
      </c>
    </row>
    <row r="7" spans="1:11" x14ac:dyDescent="0.35">
      <c r="F7" t="s">
        <v>9</v>
      </c>
      <c r="G7" s="2">
        <v>10404024.755546352</v>
      </c>
      <c r="H7" s="4">
        <f>G7/G5</f>
        <v>0.96731776586764473</v>
      </c>
      <c r="I7">
        <v>387607</v>
      </c>
      <c r="J7" s="4">
        <f>I7/I5</f>
        <v>0.97276751878491585</v>
      </c>
      <c r="K7" s="2">
        <v>3601219.404861832</v>
      </c>
    </row>
    <row r="8" spans="1:11" x14ac:dyDescent="0.35">
      <c r="F8" t="s">
        <v>10</v>
      </c>
      <c r="G8" s="2">
        <f>G5-G7</f>
        <v>351515.0708253514</v>
      </c>
      <c r="H8" s="4">
        <f>1-H7</f>
        <v>3.268223413235527E-2</v>
      </c>
      <c r="I8">
        <f>I5-I7</f>
        <v>10851</v>
      </c>
      <c r="J8" s="4">
        <f>1-J7</f>
        <v>2.7232481215084148E-2</v>
      </c>
      <c r="K8" s="2">
        <f>K5-K7</f>
        <v>413797.71639220882</v>
      </c>
    </row>
    <row r="9" spans="1:11" x14ac:dyDescent="0.35">
      <c r="E9" s="6" t="s">
        <v>11</v>
      </c>
      <c r="F9" s="6"/>
      <c r="G9" s="2">
        <v>3356515.6369573758</v>
      </c>
      <c r="H9" s="4">
        <f>1-H5-H10</f>
        <v>0.23291807608410475</v>
      </c>
      <c r="I9">
        <v>3811993</v>
      </c>
      <c r="J9" s="4">
        <f>1-J5-J10</f>
        <v>0.90027669625241424</v>
      </c>
      <c r="K9" s="2">
        <v>101125829.26111272</v>
      </c>
    </row>
    <row r="10" spans="1:11" x14ac:dyDescent="0.35">
      <c r="E10" s="6" t="s">
        <v>12</v>
      </c>
      <c r="F10" s="6"/>
      <c r="G10" s="2">
        <v>298657.92306075798</v>
      </c>
      <c r="H10" s="4">
        <f>G10/G4</f>
        <v>2.0724714665605989E-2</v>
      </c>
      <c r="I10">
        <v>23795</v>
      </c>
      <c r="J10" s="4">
        <f>I10/I4</f>
        <v>5.6196545973002041E-3</v>
      </c>
      <c r="K10" s="2">
        <v>4022484.074592263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1918698.9325086151</v>
      </c>
      <c r="H13" s="5">
        <f>G13/G5</f>
        <v>0.17839169055969858</v>
      </c>
      <c r="I13" s="1">
        <f>I14+I15</f>
        <v>52622</v>
      </c>
      <c r="J13" s="5">
        <f>I13/I5</f>
        <v>0.13206410713299771</v>
      </c>
      <c r="K13" s="3">
        <f>K14+K15</f>
        <v>642472.64771134895</v>
      </c>
    </row>
    <row r="14" spans="1:11" x14ac:dyDescent="0.35">
      <c r="E14" s="6" t="s">
        <v>15</v>
      </c>
      <c r="F14" s="6"/>
      <c r="G14" s="2">
        <v>1918698.9325086151</v>
      </c>
      <c r="H14" s="4">
        <f>G14/G7</f>
        <v>0.18441891264106836</v>
      </c>
      <c r="I14">
        <v>52622</v>
      </c>
      <c r="J14" s="4">
        <f>I14/I7</f>
        <v>0.13576122206255306</v>
      </c>
      <c r="K14" s="2">
        <v>642472.64771134895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1034288.8767104821</v>
      </c>
      <c r="H18" s="4">
        <f>G18/G5</f>
        <v>9.6163362639826819E-2</v>
      </c>
      <c r="I18">
        <v>34818</v>
      </c>
      <c r="J18" s="4">
        <f>I18/I5</f>
        <v>8.7381857058962301E-2</v>
      </c>
      <c r="K18" s="2">
        <v>527292.74502305605</v>
      </c>
    </row>
    <row r="19" spans="2:11" x14ac:dyDescent="0.35">
      <c r="E19" s="6" t="s">
        <v>20</v>
      </c>
      <c r="F19" s="6"/>
      <c r="G19" s="2">
        <v>4410502.7193349814</v>
      </c>
      <c r="H19" s="4">
        <f>G19/G5</f>
        <v>0.41006800128439763</v>
      </c>
      <c r="I19">
        <v>131135</v>
      </c>
      <c r="J19" s="4">
        <f>I19/I5</f>
        <v>0.32910620441803151</v>
      </c>
      <c r="K19" s="2">
        <v>663884.32982203795</v>
      </c>
    </row>
    <row r="20" spans="2:11" x14ac:dyDescent="0.35">
      <c r="E20" s="6" t="s">
        <v>21</v>
      </c>
      <c r="F20" s="6"/>
      <c r="G20" s="2">
        <v>5301148.9192147311</v>
      </c>
      <c r="H20" s="4">
        <f>1-H18-H19</f>
        <v>0.49376863607577554</v>
      </c>
      <c r="I20">
        <v>231909</v>
      </c>
      <c r="J20" s="4">
        <f>1-J18-J19</f>
        <v>0.5835119385230062</v>
      </c>
      <c r="K20" s="2">
        <v>2365457.7583754379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162216.14854283401</v>
      </c>
      <c r="H22" s="4">
        <f>G22/G20</f>
        <v>3.06001870565944E-2</v>
      </c>
      <c r="I22">
        <v>11516</v>
      </c>
      <c r="J22" s="4">
        <f>I22/I20</f>
        <v>4.9657408724974018E-2</v>
      </c>
      <c r="K22" s="2">
        <v>381461.66749281099</v>
      </c>
    </row>
    <row r="23" spans="2:11" x14ac:dyDescent="0.35">
      <c r="F23" t="s">
        <v>24</v>
      </c>
      <c r="G23" s="2">
        <f>G20-G22</f>
        <v>5138932.7706718966</v>
      </c>
      <c r="H23" s="4">
        <f>1-H22</f>
        <v>0.9693998129434056</v>
      </c>
      <c r="I23">
        <f>I20-I22</f>
        <v>220393</v>
      </c>
      <c r="J23" s="4">
        <f>1-J22</f>
        <v>0.95034259127502596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1613713.3057257391</v>
      </c>
      <c r="H26" s="4">
        <f>G26/G5</f>
        <v>0.1500355474272938</v>
      </c>
      <c r="I26">
        <v>60006</v>
      </c>
      <c r="J26" s="4">
        <f>I26/I5</f>
        <v>0.15059554582917145</v>
      </c>
      <c r="K26" s="2">
        <v>422870.62935813901</v>
      </c>
    </row>
    <row r="27" spans="2:11" x14ac:dyDescent="0.35">
      <c r="E27" s="6" t="s">
        <v>27</v>
      </c>
      <c r="F27" s="6"/>
      <c r="G27" s="2">
        <v>9126754.6943074241</v>
      </c>
      <c r="H27" s="4">
        <f>G27/G5</f>
        <v>0.8485631443555598</v>
      </c>
      <c r="I27">
        <v>337127</v>
      </c>
      <c r="J27" s="4">
        <f>I27/I5</f>
        <v>0.84607913506567822</v>
      </c>
      <c r="K27" s="2">
        <v>3591627.6782407579</v>
      </c>
    </row>
    <row r="28" spans="2:11" x14ac:dyDescent="0.35">
      <c r="E28" s="6" t="s">
        <v>28</v>
      </c>
      <c r="F28" s="6"/>
      <c r="G28" s="2">
        <v>2125.857973401</v>
      </c>
      <c r="H28" s="4">
        <f>G28/G5</f>
        <v>1.9765237335540986E-4</v>
      </c>
      <c r="I28">
        <v>63</v>
      </c>
      <c r="J28" s="4">
        <f>I28/I5</f>
        <v>1.5810951216941308E-4</v>
      </c>
      <c r="K28" s="2">
        <v>104.83704582199999</v>
      </c>
    </row>
    <row r="29" spans="2:11" x14ac:dyDescent="0.35">
      <c r="E29" s="6" t="s">
        <v>29</v>
      </c>
      <c r="F29" s="6"/>
      <c r="G29" s="2">
        <v>2295.122520248</v>
      </c>
      <c r="H29" s="4">
        <f>G29/G5</f>
        <v>2.1338980258531957E-4</v>
      </c>
      <c r="I29">
        <v>447</v>
      </c>
      <c r="J29" s="4">
        <f>I29/I5</f>
        <v>1.121824633963931E-3</v>
      </c>
      <c r="K29" s="2">
        <v>144.93790927500001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UK'!$G$7</f>
        <v>11385624.56908609</v>
      </c>
    </row>
    <row r="3" spans="1:2" x14ac:dyDescent="0.35">
      <c r="A3" t="s">
        <v>32</v>
      </c>
      <c r="B3">
        <f>'NEWT - UK'!$G$8</f>
        <v>221420.41394170187</v>
      </c>
    </row>
    <row r="4" spans="1:2" x14ac:dyDescent="0.35">
      <c r="A4" t="s">
        <v>33</v>
      </c>
      <c r="B4">
        <f>'NEWT - UK'!$G$9</f>
        <v>535938.76251867798</v>
      </c>
    </row>
    <row r="5" spans="1:2" x14ac:dyDescent="0.35">
      <c r="A5" t="s">
        <v>34</v>
      </c>
      <c r="B5">
        <f>'NEWT - UK'!$G$10</f>
        <v>114.866231787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UK'!$I$7</f>
        <v>337925</v>
      </c>
    </row>
    <row r="16" spans="1:2" x14ac:dyDescent="0.35">
      <c r="A16" t="s">
        <v>32</v>
      </c>
      <c r="B16">
        <f>'NEWT - UK'!$I$8</f>
        <v>6429</v>
      </c>
    </row>
    <row r="17" spans="1:2" x14ac:dyDescent="0.35">
      <c r="A17" t="s">
        <v>33</v>
      </c>
      <c r="B17">
        <f>'NEWT - UK'!$I$9</f>
        <v>934796</v>
      </c>
    </row>
    <row r="18" spans="1:2" x14ac:dyDescent="0.35">
      <c r="A18" t="s">
        <v>34</v>
      </c>
      <c r="B18">
        <f>'NEWT - UK'!$I$10</f>
        <v>34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UK'!$G$18</f>
        <v>1154548.5571430121</v>
      </c>
    </row>
    <row r="28" spans="1:2" x14ac:dyDescent="0.35">
      <c r="A28" t="s">
        <v>37</v>
      </c>
      <c r="B28">
        <f>'NEWT - UK'!$G$19</f>
        <v>4569016.237530848</v>
      </c>
    </row>
    <row r="29" spans="1:2" x14ac:dyDescent="0.35">
      <c r="A29" t="s">
        <v>38</v>
      </c>
      <c r="B29">
        <f>'NEWT - UK'!$G$22</f>
        <v>182336.07750663601</v>
      </c>
    </row>
    <row r="30" spans="1:2" x14ac:dyDescent="0.35">
      <c r="A30" t="s">
        <v>39</v>
      </c>
      <c r="B30">
        <f>'NEWT - UK'!$G$23</f>
        <v>5701144.1108472962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UK'!$G$26</f>
        <v>1921249.3008670011</v>
      </c>
    </row>
    <row r="41" spans="1:2" x14ac:dyDescent="0.35">
      <c r="A41" t="s">
        <v>42</v>
      </c>
      <c r="B41">
        <f>'NEWT - UK'!$G$27</f>
        <v>9685705.8032089435</v>
      </c>
    </row>
    <row r="42" spans="1:2" x14ac:dyDescent="0.35">
      <c r="A42" t="s">
        <v>43</v>
      </c>
      <c r="B42">
        <f>'NEWT - UK'!$G$28</f>
        <v>3.077712</v>
      </c>
    </row>
    <row r="43" spans="1:2" x14ac:dyDescent="0.35">
      <c r="A43" t="s">
        <v>44</v>
      </c>
      <c r="B43">
        <f>'NEWT - UK'!$G$29</f>
        <v>86.801239847999994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2025-09-09T12:21:52Z</dcterms:created>
  <dcterms:modified xsi:type="dcterms:W3CDTF">2025-09-09T12:21:52Z</dcterms:modified>
</cp:coreProperties>
</file>