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CBD503B-096F-43D7-8ADE-23BCF7A767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<sst xmlns="http://schemas.openxmlformats.org/spreadsheetml/2006/main" count="82" uniqueCount="45">
  <si>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February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</si>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</sst>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13341449.307915395</c:v>
                </c:pt>
                <c:pt idx="1">
                  <c:v>303887.73985813931</c:v>
                </c:pt>
                <c:pt idx="2">
                  <c:v>711924.81317355705</c:v>
                </c:pt>
                <c:pt idx="3">
                  <c:v>392.98917398600003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7E-40E7-A8F9-8012F517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376074</c:v>
                </c:pt>
                <c:pt idx="1">
                  <c:v>9288</c:v>
                </c:pt>
                <c:pt idx="2">
                  <c:v>1200051</c:v>
                </c:pt>
                <c:pt idx="3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D38-46B5-9BA5-9D77065B0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1378015.3902207059</c:v>
                </c:pt>
                <c:pt idx="1">
                  <c:v>5296008.9292442733</c:v>
                </c:pt>
                <c:pt idx="2">
                  <c:v>461484.33241404401</c:v>
                </c:pt>
                <c:pt idx="3">
                  <c:v>6509828.3958945107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18B-4C17-BC01-AD2FE7D5B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2234234.125703976</c:v>
                </c:pt>
                <c:pt idx="1">
                  <c:v>11410437.262069065</c:v>
                </c:pt>
                <c:pt idx="2">
                  <c:v>0</c:v>
                </c:pt>
                <c:pt idx="3">
                  <c:v>665.66000049199999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724-4ED9-951B-70FB796D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14357654.850121075</v>
      </c>
      <c r="H4" s="5"/>
      <c r="I4" s="1">
        <v>1585443</v>
      </c>
      <c r="J4" s="5"/>
      <c r="K4" s="3">
        <v>683604.17742197705</v>
      </c>
    </row>
    <row r="5" spans="1:11" x14ac:dyDescent="0.35">
      <c r="E5" s="6" t="s">
        <v>7</v>
      </c>
      <c r="F5" s="6"/>
      <c r="G5" s="2">
        <v>13645337.047773534</v>
      </c>
      <c r="H5" s="4">
        <f>G5/G4</f>
        <v>0.95038759395016836</v>
      </c>
      <c r="I5">
        <v>385362</v>
      </c>
      <c r="J5" s="4">
        <f>I5/I4</f>
        <v>0.24306266450449496</v>
      </c>
      <c r="K5" s="2">
        <v>252812.304500495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13341449.307915395</v>
      </c>
      <c r="H7" s="4">
        <f>G7/G5</f>
        <v>0.9777295541477502</v>
      </c>
      <c r="I7">
        <v>376074</v>
      </c>
      <c r="J7" s="4">
        <f>I7/I5</f>
        <v>0.97589798682796958</v>
      </c>
      <c r="K7" s="2">
        <v>194174.776035494</v>
      </c>
    </row>
    <row r="8" spans="1:11" x14ac:dyDescent="0.35">
      <c r="F8" t="s">
        <v>10</v>
      </c>
      <c r="G8" s="2">
        <f>G5-G7</f>
        <v>303887.73985813931</v>
      </c>
      <c r="H8" s="4">
        <f>1-H7</f>
        <v>2.2270445852249798E-2</v>
      </c>
      <c r="I8">
        <f>I5-I7</f>
        <v>9288</v>
      </c>
      <c r="J8" s="4">
        <f>1-J7</f>
        <v>2.4102013172030423E-2</v>
      </c>
      <c r="K8" s="2">
        <f>K5-K7</f>
        <v>58637.528465001</v>
      </c>
    </row>
    <row r="9" spans="1:11" x14ac:dyDescent="0.35">
      <c r="E9" s="6" t="s">
        <v>11</v>
      </c>
      <c r="F9" s="6"/>
      <c r="G9" s="2">
        <v>711924.81317355705</v>
      </c>
      <c r="H9" s="4">
        <f>1-H5-H10</f>
        <v>4.9585034645651192E-2</v>
      </c>
      <c r="I9">
        <v>1200051</v>
      </c>
      <c r="J9" s="4">
        <f>1-J5-J10</f>
        <v>0.75691841333936316</v>
      </c>
      <c r="K9" s="2">
        <v>430150.94169893302</v>
      </c>
    </row>
    <row r="10" spans="1:11" x14ac:dyDescent="0.35">
      <c r="E10" s="6" t="s">
        <v>12</v>
      </c>
      <c r="F10" s="6"/>
      <c r="G10" s="2">
        <v>392.98917398600003</v>
      </c>
      <c r="H10" s="4">
        <f>G10/G4</f>
        <v>2.7371404180445669E-5</v>
      </c>
      <c r="I10">
        <v>30</v>
      </c>
      <c r="J10" s="4">
        <f>I10/I4</f>
        <v>1.892215614184805E-5</v>
      </c>
      <c r="K10" s="2">
        <v>640.93122254900004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3321706.5363902482</v>
      </c>
      <c r="H13" s="5">
        <f>G13/G5</f>
        <v>0.24343162244806846</v>
      </c>
      <c r="I13" s="1">
        <f>I14+I15</f>
        <v>103537</v>
      </c>
      <c r="J13" s="5">
        <f>I13/I5</f>
        <v>0.26867464877180419</v>
      </c>
      <c r="K13" s="3">
        <f>K14+K15</f>
        <v>43606.340950639002</v>
      </c>
    </row>
    <row r="14" spans="1:11" x14ac:dyDescent="0.35">
      <c r="E14" s="6" t="s">
        <v>15</v>
      </c>
      <c r="F14" s="6"/>
      <c r="G14" s="2">
        <v>3321706.5363902482</v>
      </c>
      <c r="H14" s="4">
        <f>G14/G7</f>
        <v>0.24897643874563924</v>
      </c>
      <c r="I14">
        <v>103537</v>
      </c>
      <c r="J14" s="4">
        <f>I14/I7</f>
        <v>0.27531017831596971</v>
      </c>
      <c r="K14" s="2">
        <v>43606.340950639002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1378015.3902207059</v>
      </c>
      <c r="H18" s="4">
        <f>G18/G5</f>
        <v>0.10098800677448654</v>
      </c>
      <c r="I18">
        <v>40499</v>
      </c>
      <c r="J18" s="4">
        <f>I18/I5</f>
        <v>0.10509339270607895</v>
      </c>
      <c r="K18" s="2">
        <v>29645.289620340998</v>
      </c>
    </row>
    <row r="19" spans="2:11" x14ac:dyDescent="0.35">
      <c r="E19" s="6" t="s">
        <v>20</v>
      </c>
      <c r="F19" s="6"/>
      <c r="G19" s="2">
        <v>5296008.9292442733</v>
      </c>
      <c r="H19" s="4">
        <f>G19/G5</f>
        <v>0.38811858664263671</v>
      </c>
      <c r="I19">
        <v>148231</v>
      </c>
      <c r="J19" s="4">
        <f>I19/I5</f>
        <v>0.38465390983023756</v>
      </c>
      <c r="K19" s="2">
        <v>80325.326873914004</v>
      </c>
    </row>
    <row r="20" spans="2:11" x14ac:dyDescent="0.35">
      <c r="E20" s="6" t="s">
        <v>21</v>
      </c>
      <c r="F20" s="6"/>
      <c r="G20" s="2">
        <v>6971312.7283085547</v>
      </c>
      <c r="H20" s="4">
        <f>1-H18-H19</f>
        <v>0.51089340658287674</v>
      </c>
      <c r="I20">
        <v>196632</v>
      </c>
      <c r="J20" s="4">
        <f>1-J18-J19</f>
        <v>0.5102526974636834</v>
      </c>
      <c r="K20" s="2">
        <v>142841.68800624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461484.33241404401</v>
      </c>
      <c r="H22" s="4">
        <f>G22/G20</f>
        <v>6.6197623087554947E-2</v>
      </c>
      <c r="I22">
        <v>15245</v>
      </c>
      <c r="J22" s="4">
        <f>I22/I20</f>
        <v>7.7530615566133693E-2</v>
      </c>
      <c r="K22" s="2">
        <v>5787.8806981019998</v>
      </c>
    </row>
    <row r="23" spans="2:11" x14ac:dyDescent="0.35">
      <c r="F23" t="s">
        <v>24</v>
      </c>
      <c r="G23" s="2">
        <f>G20-G22</f>
        <v>6509828.3958945107</v>
      </c>
      <c r="H23" s="4">
        <f>1-H22</f>
        <v>0.93380237691244505</v>
      </c>
      <c r="I23">
        <f>I20-I22</f>
        <v>181387</v>
      </c>
      <c r="J23" s="4">
        <f>1-J22</f>
        <v>0.92246938443386628</v>
      </c>
      <c r="K23" s="2">
        <f>K20-K22</f>
        <v>137053.807308138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2234234.125703976</v>
      </c>
      <c r="H26" s="4">
        <f>G26/G5</f>
        <v>0.16373608932353406</v>
      </c>
      <c r="I26">
        <v>66907</v>
      </c>
      <c r="J26" s="4">
        <f>I26/I5</f>
        <v>0.17362116659141275</v>
      </c>
      <c r="K26" s="2">
        <v>87222.682079286998</v>
      </c>
    </row>
    <row r="27" spans="2:11" x14ac:dyDescent="0.35">
      <c r="E27" s="6" t="s">
        <v>27</v>
      </c>
      <c r="F27" s="6"/>
      <c r="G27" s="2">
        <v>11410437.262069065</v>
      </c>
      <c r="H27" s="4">
        <f>G27/G5</f>
        <v>0.83621512771140161</v>
      </c>
      <c r="I27">
        <v>318334</v>
      </c>
      <c r="J27" s="4">
        <f>I27/I5</f>
        <v>0.82606484292691029</v>
      </c>
      <c r="K27" s="2">
        <v>165517.445516131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665.66000049199999</v>
      </c>
      <c r="H29" s="4">
        <f>G29/G5</f>
        <v>4.878296506429012E-5</v>
      </c>
      <c r="I29">
        <v>121</v>
      </c>
      <c r="J29" s="4">
        <f>I29/I5</f>
        <v>3.1399048167696865E-4</v>
      </c>
      <c r="K29" s="2">
        <v>72.176905077000001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14016507.36017384</v>
      </c>
      <c r="H4" s="5"/>
      <c r="I4" s="1">
        <v>4024536</v>
      </c>
      <c r="J4" s="5"/>
      <c r="K4" s="3">
        <v>105605015.92586304</v>
      </c>
    </row>
    <row r="5" spans="1:11" x14ac:dyDescent="0.35">
      <c r="E5" s="6" t="s">
        <v>7</v>
      </c>
      <c r="F5" s="6"/>
      <c r="G5" s="2">
        <v>11686129.326223148</v>
      </c>
      <c r="H5" s="4">
        <f>G5/G4</f>
        <v>0.83374046229432508</v>
      </c>
      <c r="I5">
        <v>425656</v>
      </c>
      <c r="J5" s="4">
        <f>I5/I4</f>
        <v>0.10576523604211766</v>
      </c>
      <c r="K5" s="2">
        <v>2153170.2889879961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11205170.244256828</v>
      </c>
      <c r="H7" s="4">
        <f>G7/G5</f>
        <v>0.95884359409859776</v>
      </c>
      <c r="I7">
        <v>410754</v>
      </c>
      <c r="J7" s="4">
        <f>I7/I5</f>
        <v>0.96499050876764336</v>
      </c>
      <c r="K7" s="2">
        <v>1384207.3684983801</v>
      </c>
    </row>
    <row r="8" spans="1:11" x14ac:dyDescent="0.35">
      <c r="F8" t="s">
        <v>10</v>
      </c>
      <c r="G8" s="2">
        <f>G5-G7</f>
        <v>480959.08196632005</v>
      </c>
      <c r="H8" s="4">
        <f>1-H7</f>
        <v>4.1156405901402238E-2</v>
      </c>
      <c r="I8">
        <f>I5-I7</f>
        <v>14902</v>
      </c>
      <c r="J8" s="4">
        <f>1-J7</f>
        <v>3.5009491232356638E-2</v>
      </c>
      <c r="K8" s="2">
        <f>K5-K7</f>
        <v>768962.92048961599</v>
      </c>
    </row>
    <row r="9" spans="1:11" x14ac:dyDescent="0.35">
      <c r="E9" s="6" t="s">
        <v>11</v>
      </c>
      <c r="F9" s="6"/>
      <c r="G9" s="2">
        <v>2007717.4424773881</v>
      </c>
      <c r="H9" s="4">
        <f>1-H5-H10</f>
        <v>0.14323949546675727</v>
      </c>
      <c r="I9">
        <v>3574419</v>
      </c>
      <c r="J9" s="4">
        <f>1-J5-J10</f>
        <v>0.88815679621203536</v>
      </c>
      <c r="K9" s="2">
        <v>99331990.032629967</v>
      </c>
    </row>
    <row r="10" spans="1:11" x14ac:dyDescent="0.35">
      <c r="E10" s="6" t="s">
        <v>12</v>
      </c>
      <c r="F10" s="6"/>
      <c r="G10" s="2">
        <v>322660.59147330199</v>
      </c>
      <c r="H10" s="4">
        <f>G10/G4</f>
        <v>2.3020042238917654E-2</v>
      </c>
      <c r="I10">
        <v>24461</v>
      </c>
      <c r="J10" s="4">
        <f>I10/I4</f>
        <v>6.0779677458469746E-3</v>
      </c>
      <c r="K10" s="2">
        <v>4119855.604245076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1985166.9932600709</v>
      </c>
      <c r="H13" s="5">
        <f>G13/G5</f>
        <v>0.16987378265662742</v>
      </c>
      <c r="I13" s="1">
        <f>I14+I15</f>
        <v>55673</v>
      </c>
      <c r="J13" s="5">
        <f>I13/I5</f>
        <v>0.13079341064145694</v>
      </c>
      <c r="K13" s="3">
        <f>K14+K15</f>
        <v>252120.40702633999</v>
      </c>
    </row>
    <row r="14" spans="1:11" x14ac:dyDescent="0.35">
      <c r="E14" s="6" t="s">
        <v>15</v>
      </c>
      <c r="F14" s="6"/>
      <c r="G14" s="2">
        <v>1985166.9932600709</v>
      </c>
      <c r="H14" s="4">
        <f>G14/G7</f>
        <v>0.17716526835257693</v>
      </c>
      <c r="I14">
        <v>55673</v>
      </c>
      <c r="J14" s="4">
        <f>I14/I7</f>
        <v>0.13553854618579492</v>
      </c>
      <c r="K14" s="2">
        <v>252120.40702633999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1313401.1084991209</v>
      </c>
      <c r="H18" s="4">
        <f>G18/G5</f>
        <v>0.11238974615417853</v>
      </c>
      <c r="I18">
        <v>43854</v>
      </c>
      <c r="J18" s="4">
        <f>I18/I5</f>
        <v>0.10302685736839137</v>
      </c>
      <c r="K18" s="2">
        <v>241240.38468693401</v>
      </c>
    </row>
    <row r="19" spans="2:11" x14ac:dyDescent="0.35">
      <c r="E19" s="6" t="s">
        <v>20</v>
      </c>
      <c r="F19" s="6"/>
      <c r="G19" s="2">
        <v>4921926.0371222412</v>
      </c>
      <c r="H19" s="4">
        <f>G19/G5</f>
        <v>0.42117675576956526</v>
      </c>
      <c r="I19">
        <v>147734</v>
      </c>
      <c r="J19" s="4">
        <f>I19/I5</f>
        <v>0.3470736933110305</v>
      </c>
      <c r="K19" s="2">
        <v>282760.80663418199</v>
      </c>
    </row>
    <row r="20" spans="2:11" x14ac:dyDescent="0.35">
      <c r="E20" s="6" t="s">
        <v>21</v>
      </c>
      <c r="F20" s="6"/>
      <c r="G20" s="2">
        <v>5449630.1936862441</v>
      </c>
      <c r="H20" s="4">
        <f>1-H18-H19</f>
        <v>0.46643349807625623</v>
      </c>
      <c r="I20">
        <v>234001</v>
      </c>
      <c r="J20" s="4">
        <f>1-J18-J19</f>
        <v>0.54989944932057822</v>
      </c>
      <c r="K20" s="2">
        <v>1592573.057179692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430024.42371817701</v>
      </c>
      <c r="H22" s="4">
        <f>G22/G20</f>
        <v>7.89089182998855E-2</v>
      </c>
      <c r="I22">
        <v>23855</v>
      </c>
      <c r="J22" s="4">
        <f>I22/I20</f>
        <v>0.10194400878628723</v>
      </c>
      <c r="K22" s="2">
        <v>163603.91708149499</v>
      </c>
    </row>
    <row r="23" spans="2:11" x14ac:dyDescent="0.35">
      <c r="F23" t="s">
        <v>24</v>
      </c>
      <c r="G23" s="2">
        <f>G20-G22</f>
        <v>5019605.7699680673</v>
      </c>
      <c r="H23" s="4">
        <f>1-H22</f>
        <v>0.92109108170011456</v>
      </c>
      <c r="I23">
        <f>I20-I22</f>
        <v>210146</v>
      </c>
      <c r="J23" s="4">
        <f>1-J22</f>
        <v>0.89805599121371271</v>
      </c>
      <c r="K23" s="2">
        <f>K20-K22</f>
        <v>1428969.1400981969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1657141.6959825221</v>
      </c>
      <c r="H26" s="4">
        <f>G26/G5</f>
        <v>0.14180415514176886</v>
      </c>
      <c r="I26">
        <v>61297</v>
      </c>
      <c r="J26" s="4">
        <f>I26/I5</f>
        <v>0.14400595786268724</v>
      </c>
      <c r="K26" s="2">
        <v>322278.25268672197</v>
      </c>
    </row>
    <row r="27" spans="2:11" x14ac:dyDescent="0.35">
      <c r="E27" s="6" t="s">
        <v>27</v>
      </c>
      <c r="F27" s="6"/>
      <c r="G27" s="2">
        <v>10017105.890832253</v>
      </c>
      <c r="H27" s="4">
        <f>G27/G5</f>
        <v>0.85717910620365279</v>
      </c>
      <c r="I27">
        <v>362963</v>
      </c>
      <c r="J27" s="4">
        <f>I27/I5</f>
        <v>0.85271439848140285</v>
      </c>
      <c r="K27" s="2">
        <v>1830335.6773042299</v>
      </c>
    </row>
    <row r="28" spans="2:11" x14ac:dyDescent="0.35">
      <c r="E28" s="6" t="s">
        <v>28</v>
      </c>
      <c r="F28" s="6"/>
      <c r="G28" s="2">
        <v>251.10235199100001</v>
      </c>
      <c r="H28" s="4">
        <f>G28/G5</f>
        <v>2.1487213172246659E-5</v>
      </c>
      <c r="I28">
        <v>23</v>
      </c>
      <c r="J28" s="4">
        <f>I28/I5</f>
        <v>5.4034243614561993E-5</v>
      </c>
      <c r="K28" s="2">
        <v>104.57670267500001</v>
      </c>
    </row>
    <row r="29" spans="2:11" x14ac:dyDescent="0.35">
      <c r="E29" s="6" t="s">
        <v>29</v>
      </c>
      <c r="F29" s="6"/>
      <c r="G29" s="2">
        <v>3377.1668185110002</v>
      </c>
      <c r="H29" s="4">
        <f>G29/G5</f>
        <v>2.8898934148647405E-4</v>
      </c>
      <c r="I29">
        <v>845</v>
      </c>
      <c r="J29" s="4">
        <f>I29/I5</f>
        <v>1.9851711241002123E-3</v>
      </c>
      <c r="K29" s="2">
        <v>246.06299263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13341449.307915395</v>
      </c>
    </row>
    <row r="3" spans="1:2" x14ac:dyDescent="0.35">
      <c r="A3" t="s">
        <v>32</v>
      </c>
      <c r="B3">
        <f>'NEWT - UK'!$G$8</f>
        <v>303887.73985813931</v>
      </c>
    </row>
    <row r="4" spans="1:2" x14ac:dyDescent="0.35">
      <c r="A4" t="s">
        <v>33</v>
      </c>
      <c r="B4">
        <f>'NEWT - UK'!$G$9</f>
        <v>711924.81317355705</v>
      </c>
    </row>
    <row r="5" spans="1:2" x14ac:dyDescent="0.35">
      <c r="A5" t="s">
        <v>34</v>
      </c>
      <c r="B5">
        <f>'NEWT - UK'!$G$10</f>
        <v>392.98917398600003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376074</v>
      </c>
    </row>
    <row r="16" spans="1:2" x14ac:dyDescent="0.35">
      <c r="A16" t="s">
        <v>32</v>
      </c>
      <c r="B16">
        <f>'NEWT - UK'!$I$8</f>
        <v>9288</v>
      </c>
    </row>
    <row r="17" spans="1:2" x14ac:dyDescent="0.35">
      <c r="A17" t="s">
        <v>33</v>
      </c>
      <c r="B17">
        <f>'NEWT - UK'!$I$9</f>
        <v>1200051</v>
      </c>
    </row>
    <row r="18" spans="1:2" x14ac:dyDescent="0.35">
      <c r="A18" t="s">
        <v>34</v>
      </c>
      <c r="B18">
        <f>'NEWT - UK'!$I$10</f>
        <v>30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1378015.3902207059</v>
      </c>
    </row>
    <row r="28" spans="1:2" x14ac:dyDescent="0.35">
      <c r="A28" t="s">
        <v>37</v>
      </c>
      <c r="B28">
        <f>'NEWT - UK'!$G$19</f>
        <v>5296008.9292442733</v>
      </c>
    </row>
    <row r="29" spans="1:2" x14ac:dyDescent="0.35">
      <c r="A29" t="s">
        <v>38</v>
      </c>
      <c r="B29">
        <f>'NEWT - UK'!$G$22</f>
        <v>461484.33241404401</v>
      </c>
    </row>
    <row r="30" spans="1:2" x14ac:dyDescent="0.35">
      <c r="A30" t="s">
        <v>39</v>
      </c>
      <c r="B30">
        <f>'NEWT - UK'!$G$23</f>
        <v>6509828.3958945107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2234234.125703976</v>
      </c>
    </row>
    <row r="41" spans="1:2" x14ac:dyDescent="0.35">
      <c r="A41" t="s">
        <v>42</v>
      </c>
      <c r="B41">
        <f>'NEWT - UK'!$G$27</f>
        <v>11410437.262069065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665.66000049199999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2026-02-10T15:24:16Z</dcterms:created>
  <dcterms:modified xsi:type="dcterms:W3CDTF">2026-02-10T15:24:16Z</dcterms:modified>
</cp:coreProperties>
</file>