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409D6E1B-FA87-49C4-9C40-2FCCD957D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3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H20" i="5"/>
  <c r="J19" i="5"/>
  <c r="H19" i="5"/>
  <c r="J18" i="5"/>
  <c r="H18" i="5"/>
  <c r="J15" i="5"/>
  <c r="J14" i="5"/>
  <c r="H14" i="5"/>
  <c r="K13" i="5"/>
  <c r="I13" i="5"/>
  <c r="J13" i="5" s="1"/>
  <c r="G13" i="5"/>
  <c r="H13" i="5" s="1"/>
  <c r="J10" i="5"/>
  <c r="H10" i="5"/>
  <c r="J9" i="5"/>
  <c r="K8" i="5"/>
  <c r="I8" i="5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J22" i="2"/>
  <c r="J23" i="2" s="1"/>
  <c r="H22" i="2"/>
  <c r="H23" i="2" s="1"/>
  <c r="J19" i="2"/>
  <c r="H19" i="2"/>
  <c r="H20" i="2" s="1"/>
  <c r="J18" i="2"/>
  <c r="J20" i="2" s="1"/>
  <c r="H18" i="2"/>
  <c r="J15" i="2"/>
  <c r="J14" i="2"/>
  <c r="H14" i="2"/>
  <c r="K13" i="2"/>
  <c r="I13" i="2"/>
  <c r="J13" i="2" s="1"/>
  <c r="G13" i="2"/>
  <c r="H13" i="2" s="1"/>
  <c r="J10" i="2"/>
  <c r="H10" i="2"/>
  <c r="K8" i="2"/>
  <c r="J8" i="2"/>
  <c r="I8" i="2"/>
  <c r="B16" i="3" s="1"/>
  <c r="H8" i="2"/>
  <c r="G8" i="2"/>
  <c r="H15" i="2" s="1"/>
  <c r="J7" i="2"/>
  <c r="H7" i="2"/>
  <c r="J5" i="2"/>
  <c r="J9" i="2" s="1"/>
  <c r="H5" i="2"/>
  <c r="H9" i="2" s="1"/>
  <c r="B3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<sst xmlns="http://schemas.openxmlformats.org/spreadsheetml/2006/main" count="82" uniqueCount="45">
  <si>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08 August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</si>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</sst>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11943552.225478249</c:v>
                </c:pt>
                <c:pt idx="1">
                  <c:v>224025.33199594915</c:v>
                </c:pt>
                <c:pt idx="2">
                  <c:v>526106.83523243305</c:v>
                </c:pt>
                <c:pt idx="3">
                  <c:v>734.36818040499998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B43-4602-9E65-9AC73CB44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341396</c:v>
                </c:pt>
                <c:pt idx="1">
                  <c:v>6193</c:v>
                </c:pt>
                <c:pt idx="2">
                  <c:v>1041125</c:v>
                </c:pt>
                <c:pt idx="3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4C3-41FE-8E22-2A7BEA765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1155014.3696631</c:v>
                </c:pt>
                <c:pt idx="1">
                  <c:v>4722490.3968681777</c:v>
                </c:pt>
                <c:pt idx="2">
                  <c:v>137927.70663515199</c:v>
                </c:pt>
                <c:pt idx="3">
                  <c:v>6152145.0843077684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D7-49B0-88F6-9F8AD0E59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1990653.146709644</c:v>
                </c:pt>
                <c:pt idx="1">
                  <c:v>10176505.71439958</c:v>
                </c:pt>
                <c:pt idx="2">
                  <c:v>2.7472512</c:v>
                </c:pt>
                <c:pt idx="3">
                  <c:v>415.94911377400001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F5F-46EF-BDDC-AA0D2081D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12694418.760887036</v>
      </c>
      <c r="H4" s="5"/>
      <c r="I4" s="1">
        <v>1388733</v>
      </c>
      <c r="J4" s="5"/>
      <c r="K4" s="3">
        <v>524811.65260369703</v>
      </c>
    </row>
    <row r="5" spans="1:11" x14ac:dyDescent="0.25">
      <c r="E5" s="6" t="s">
        <v>7</v>
      </c>
      <c r="F5" s="6"/>
      <c r="G5" s="2">
        <v>12167577.557474198</v>
      </c>
      <c r="H5" s="4">
        <f>G5/G4</f>
        <v>0.95849820197864466</v>
      </c>
      <c r="I5">
        <v>347589</v>
      </c>
      <c r="J5" s="4">
        <f>I5/I4</f>
        <v>0.25029217279347432</v>
      </c>
      <c r="K5" s="2">
        <v>239741.466703432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11943552.225478249</v>
      </c>
      <c r="H7" s="4">
        <f>G7/G5</f>
        <v>0.98158833745355201</v>
      </c>
      <c r="I7">
        <v>341396</v>
      </c>
      <c r="J7" s="4">
        <f>I7/I5</f>
        <v>0.9821829804740656</v>
      </c>
      <c r="K7" s="2">
        <v>188704.41393913899</v>
      </c>
    </row>
    <row r="8" spans="1:11" x14ac:dyDescent="0.25">
      <c r="F8" t="s">
        <v>10</v>
      </c>
      <c r="G8" s="2">
        <f>G5-G7</f>
        <v>224025.33199594915</v>
      </c>
      <c r="H8" s="4">
        <f>1-H7</f>
        <v>1.8411662546447993E-2</v>
      </c>
      <c r="I8">
        <f>I5-I7</f>
        <v>6193</v>
      </c>
      <c r="J8" s="4">
        <f>1-J7</f>
        <v>1.7817019525934397E-2</v>
      </c>
      <c r="K8" s="2">
        <f>K5-K7</f>
        <v>51037.05276429301</v>
      </c>
    </row>
    <row r="9" spans="1:11" x14ac:dyDescent="0.25">
      <c r="E9" s="6" t="s">
        <v>11</v>
      </c>
      <c r="F9" s="6"/>
      <c r="G9" s="2">
        <v>526106.83523243305</v>
      </c>
      <c r="H9" s="4">
        <f>1-H5-H10</f>
        <v>4.1443948332114927E-2</v>
      </c>
      <c r="I9">
        <v>1041125</v>
      </c>
      <c r="J9" s="4">
        <f>1-J5-J10</f>
        <v>0.74969414567091008</v>
      </c>
      <c r="K9" s="2">
        <v>284518.83061259403</v>
      </c>
    </row>
    <row r="10" spans="1:11" x14ac:dyDescent="0.25">
      <c r="E10" s="6" t="s">
        <v>12</v>
      </c>
      <c r="F10" s="6"/>
      <c r="G10" s="2">
        <v>734.36818040499998</v>
      </c>
      <c r="H10" s="4">
        <f>G10/G4</f>
        <v>5.7849689240414282E-5</v>
      </c>
      <c r="I10">
        <v>19</v>
      </c>
      <c r="J10" s="4">
        <f>I10/I4</f>
        <v>1.3681535615557489E-5</v>
      </c>
      <c r="K10" s="2">
        <v>551.35528767100004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2971551.1384143149</v>
      </c>
      <c r="H13" s="5">
        <f>G13/G5</f>
        <v>0.2442187957609504</v>
      </c>
      <c r="I13" s="1">
        <f>I14+I15</f>
        <v>91771</v>
      </c>
      <c r="J13" s="5">
        <f>I13/I5</f>
        <v>0.26402158871540815</v>
      </c>
      <c r="K13" s="3">
        <f>K14+K15</f>
        <v>36949.075574797003</v>
      </c>
    </row>
    <row r="14" spans="1:11" x14ac:dyDescent="0.25">
      <c r="E14" s="6" t="s">
        <v>15</v>
      </c>
      <c r="F14" s="6"/>
      <c r="G14" s="2">
        <v>2971536.731528285</v>
      </c>
      <c r="H14" s="4">
        <f>G14/G7</f>
        <v>0.24879840397811778</v>
      </c>
      <c r="I14">
        <v>91770</v>
      </c>
      <c r="J14" s="4">
        <f>I14/I7</f>
        <v>0.26880807039332621</v>
      </c>
      <c r="K14" s="2">
        <v>36949.075574797003</v>
      </c>
    </row>
    <row r="15" spans="1:11" x14ac:dyDescent="0.25">
      <c r="E15" s="6" t="s">
        <v>16</v>
      </c>
      <c r="F15" s="6"/>
      <c r="G15" s="2">
        <v>14.406886030000001</v>
      </c>
      <c r="H15" s="4">
        <f>G15/G8</f>
        <v>6.4309182812685248E-5</v>
      </c>
      <c r="I15">
        <v>1</v>
      </c>
      <c r="J15" s="4">
        <f>I15/I8</f>
        <v>1.6147263038914905E-4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1155014.3696631</v>
      </c>
      <c r="H18" s="4">
        <f>G18/G5</f>
        <v>9.4925581054020686E-2</v>
      </c>
      <c r="I18">
        <v>38139</v>
      </c>
      <c r="J18" s="4">
        <f>I18/I5</f>
        <v>0.10972441590499124</v>
      </c>
      <c r="K18" s="2">
        <v>29247.951889355001</v>
      </c>
    </row>
    <row r="19" spans="2:11" x14ac:dyDescent="0.25">
      <c r="E19" s="6" t="s">
        <v>20</v>
      </c>
      <c r="F19" s="6"/>
      <c r="G19" s="2">
        <v>4722490.3968681777</v>
      </c>
      <c r="H19" s="4">
        <f>G19/G5</f>
        <v>0.38812083790394958</v>
      </c>
      <c r="I19">
        <v>124522</v>
      </c>
      <c r="J19" s="4">
        <f>I19/I5</f>
        <v>0.35824493870634572</v>
      </c>
      <c r="K19" s="2">
        <v>76541.680251639002</v>
      </c>
    </row>
    <row r="20" spans="2:11" x14ac:dyDescent="0.25">
      <c r="E20" s="6" t="s">
        <v>21</v>
      </c>
      <c r="F20" s="6"/>
      <c r="G20" s="2">
        <v>6290072.7909429204</v>
      </c>
      <c r="H20" s="4">
        <f>1-H18-H19</f>
        <v>0.51695358104202971</v>
      </c>
      <c r="I20">
        <v>184928</v>
      </c>
      <c r="J20" s="4">
        <f>1-J18-J19</f>
        <v>0.53203064538866296</v>
      </c>
      <c r="K20" s="2">
        <v>133951.83456243799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137927.70663515199</v>
      </c>
      <c r="H22" s="4">
        <f>G22/G20</f>
        <v>2.1927839505093513E-2</v>
      </c>
      <c r="I22">
        <v>6423</v>
      </c>
      <c r="J22" s="4">
        <f>I22/I20</f>
        <v>3.473243640768299E-2</v>
      </c>
      <c r="K22" s="2">
        <v>2423.1339636130001</v>
      </c>
    </row>
    <row r="23" spans="2:11" x14ac:dyDescent="0.25">
      <c r="F23" t="s">
        <v>24</v>
      </c>
      <c r="G23" s="2">
        <f>G20-G22</f>
        <v>6152145.0843077684</v>
      </c>
      <c r="H23" s="4">
        <f>1-H22</f>
        <v>0.97807216049490653</v>
      </c>
      <c r="I23">
        <f>I20-I22</f>
        <v>178505</v>
      </c>
      <c r="J23" s="4">
        <f>1-J22</f>
        <v>0.96526756359231702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1990653.146709644</v>
      </c>
      <c r="H26" s="4">
        <f>G26/G5</f>
        <v>0.16360307853446493</v>
      </c>
      <c r="I26">
        <v>57592</v>
      </c>
      <c r="J26" s="4">
        <f>I26/I5</f>
        <v>0.1656899384042648</v>
      </c>
      <c r="K26" s="2">
        <v>54305.722441129001</v>
      </c>
    </row>
    <row r="27" spans="2:11" x14ac:dyDescent="0.25">
      <c r="E27" s="6" t="s">
        <v>27</v>
      </c>
      <c r="F27" s="6"/>
      <c r="G27" s="2">
        <v>10176505.71439958</v>
      </c>
      <c r="H27" s="4">
        <f>G27/G5</f>
        <v>0.83636251064193468</v>
      </c>
      <c r="I27">
        <v>289933</v>
      </c>
      <c r="J27" s="4">
        <f>I27/I5</f>
        <v>0.83412593609118812</v>
      </c>
      <c r="K27" s="2">
        <v>185362.85527609699</v>
      </c>
    </row>
    <row r="28" spans="2:11" x14ac:dyDescent="0.25">
      <c r="E28" s="6" t="s">
        <v>28</v>
      </c>
      <c r="F28" s="6"/>
      <c r="G28" s="2">
        <v>2.7472512</v>
      </c>
      <c r="H28" s="4">
        <f>G28/G5</f>
        <v>2.2578456451361935E-7</v>
      </c>
      <c r="I28">
        <v>1</v>
      </c>
      <c r="J28" s="4">
        <f>I28/I5</f>
        <v>2.8769610085474511E-6</v>
      </c>
      <c r="K28" s="2">
        <v>0</v>
      </c>
    </row>
    <row r="29" spans="2:11" x14ac:dyDescent="0.25">
      <c r="E29" s="6" t="s">
        <v>29</v>
      </c>
      <c r="F29" s="6"/>
      <c r="G29" s="2">
        <v>415.94911377400001</v>
      </c>
      <c r="H29" s="4">
        <f>G29/G5</f>
        <v>3.4185039035851E-5</v>
      </c>
      <c r="I29">
        <v>63</v>
      </c>
      <c r="J29" s="4">
        <f>I29/I5</f>
        <v>1.8124854353848943E-4</v>
      </c>
      <c r="K29" s="2">
        <v>72.888986205999998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13622611.868779112</v>
      </c>
      <c r="H4" s="5"/>
      <c r="I4" s="1">
        <v>4214536</v>
      </c>
      <c r="J4" s="5"/>
      <c r="K4" s="3">
        <v>87275371.757175669</v>
      </c>
    </row>
    <row r="5" spans="1:11" x14ac:dyDescent="0.25">
      <c r="E5" s="6" t="s">
        <v>7</v>
      </c>
      <c r="F5" s="6"/>
      <c r="G5" s="2">
        <v>10270283.216339946</v>
      </c>
      <c r="H5" s="4">
        <f>G5/G4</f>
        <v>0.75391439727339093</v>
      </c>
      <c r="I5">
        <v>389879</v>
      </c>
      <c r="J5" s="4">
        <f>I5/I4</f>
        <v>9.2508166972591996E-2</v>
      </c>
      <c r="K5" s="2">
        <v>3871273.5138289742</v>
      </c>
    </row>
    <row r="6" spans="1:11" x14ac:dyDescent="0.25">
      <c r="F6" t="s">
        <v>8</v>
      </c>
    </row>
    <row r="7" spans="1:11" x14ac:dyDescent="0.25">
      <c r="F7" t="s">
        <v>9</v>
      </c>
      <c r="G7" s="2">
        <v>9956640.911271954</v>
      </c>
      <c r="H7" s="4">
        <f>G7/G5</f>
        <v>0.96946118247557289</v>
      </c>
      <c r="I7">
        <v>379672</v>
      </c>
      <c r="J7" s="4">
        <f>I7/I5</f>
        <v>0.97382008264102449</v>
      </c>
      <c r="K7" s="2">
        <v>3484448.542531847</v>
      </c>
    </row>
    <row r="8" spans="1:11" x14ac:dyDescent="0.25">
      <c r="F8" t="s">
        <v>10</v>
      </c>
      <c r="G8" s="2">
        <f>G5-G7</f>
        <v>313642.30506799184</v>
      </c>
      <c r="H8" s="4">
        <f>1-H7</f>
        <v>3.0538817524427109E-2</v>
      </c>
      <c r="I8">
        <f>I5-I7</f>
        <v>10207</v>
      </c>
      <c r="J8" s="4">
        <f>1-J7</f>
        <v>2.6179917358975513E-2</v>
      </c>
      <c r="K8" s="2">
        <f>K5-K7</f>
        <v>386824.97129712719</v>
      </c>
    </row>
    <row r="9" spans="1:11" x14ac:dyDescent="0.25">
      <c r="E9" s="6" t="s">
        <v>11</v>
      </c>
      <c r="F9" s="6"/>
      <c r="G9" s="2">
        <v>3056764.0183512322</v>
      </c>
      <c r="H9" s="4">
        <f>1-H5-H10</f>
        <v>0.22438898265587787</v>
      </c>
      <c r="I9">
        <v>3800940</v>
      </c>
      <c r="J9" s="4">
        <f>1-J5-J10</f>
        <v>0.90186440452756844</v>
      </c>
      <c r="K9" s="2">
        <v>79531838.353889763</v>
      </c>
    </row>
    <row r="10" spans="1:11" x14ac:dyDescent="0.25">
      <c r="E10" s="6" t="s">
        <v>12</v>
      </c>
      <c r="F10" s="6"/>
      <c r="G10" s="2">
        <v>295564.63408793398</v>
      </c>
      <c r="H10" s="4">
        <f>G10/G4</f>
        <v>2.1696620070731202E-2</v>
      </c>
      <c r="I10">
        <v>23717</v>
      </c>
      <c r="J10" s="4">
        <f>I10/I4</f>
        <v>5.6274284998396032E-3</v>
      </c>
      <c r="K10" s="2">
        <v>3872259.8894569208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1708295.8658744961</v>
      </c>
      <c r="H13" s="5">
        <f>G13/G5</f>
        <v>0.16633386148072429</v>
      </c>
      <c r="I13" s="1">
        <f>I14+I15</f>
        <v>46317</v>
      </c>
      <c r="J13" s="5">
        <f>I13/I5</f>
        <v>0.11879839642555767</v>
      </c>
      <c r="K13" s="3">
        <f>K14+K15</f>
        <v>618380.36737540492</v>
      </c>
    </row>
    <row r="14" spans="1:11" x14ac:dyDescent="0.25">
      <c r="E14" s="6" t="s">
        <v>15</v>
      </c>
      <c r="F14" s="6"/>
      <c r="G14" s="2">
        <v>1708281.4589884661</v>
      </c>
      <c r="H14" s="4">
        <f>G14/G7</f>
        <v>0.17157206674537329</v>
      </c>
      <c r="I14">
        <v>46316</v>
      </c>
      <c r="J14" s="4">
        <f>I14/I7</f>
        <v>0.12198950673212668</v>
      </c>
      <c r="K14" s="2">
        <v>618349.00654445996</v>
      </c>
    </row>
    <row r="15" spans="1:11" x14ac:dyDescent="0.25">
      <c r="E15" s="6" t="s">
        <v>16</v>
      </c>
      <c r="F15" s="6"/>
      <c r="G15" s="2">
        <v>14.406886030000001</v>
      </c>
      <c r="H15" s="4">
        <f>G15/G8</f>
        <v>4.5934128774104164E-5</v>
      </c>
      <c r="I15">
        <v>1</v>
      </c>
      <c r="J15" s="4">
        <f>I15/I8</f>
        <v>9.7971980013716081E-5</v>
      </c>
      <c r="K15" s="2">
        <v>31.360830945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1015775.848035434</v>
      </c>
      <c r="H18" s="4">
        <f>G18/G5</f>
        <v>9.890436579386068E-2</v>
      </c>
      <c r="I18">
        <v>36421</v>
      </c>
      <c r="J18" s="4">
        <f>I18/I5</f>
        <v>9.3416162450401283E-2</v>
      </c>
      <c r="K18" s="2">
        <v>516303.31114173803</v>
      </c>
    </row>
    <row r="19" spans="2:11" x14ac:dyDescent="0.25">
      <c r="E19" s="6" t="s">
        <v>20</v>
      </c>
      <c r="F19" s="6"/>
      <c r="G19" s="2">
        <v>4033756.030693958</v>
      </c>
      <c r="H19" s="4">
        <f>G19/G5</f>
        <v>0.39275996053120343</v>
      </c>
      <c r="I19">
        <v>120025</v>
      </c>
      <c r="J19" s="4">
        <f>I19/I5</f>
        <v>0.30785192328902045</v>
      </c>
      <c r="K19" s="2">
        <v>681346.58018850803</v>
      </c>
    </row>
    <row r="20" spans="2:11" x14ac:dyDescent="0.25">
      <c r="E20" s="6" t="s">
        <v>21</v>
      </c>
      <c r="F20" s="6"/>
      <c r="G20" s="2">
        <v>5209330.4673752552</v>
      </c>
      <c r="H20" s="4">
        <f>1-H18-H19</f>
        <v>0.50833567367493593</v>
      </c>
      <c r="I20">
        <v>232535</v>
      </c>
      <c r="J20" s="4">
        <f>1-J18-J19</f>
        <v>0.59873191426057826</v>
      </c>
      <c r="K20" s="2">
        <v>2217957.8731824481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139179.81655889301</v>
      </c>
      <c r="H22" s="4">
        <f>G22/G20</f>
        <v>2.6717409738265155E-2</v>
      </c>
      <c r="I22">
        <v>11287</v>
      </c>
      <c r="J22" s="4">
        <f>I22/I20</f>
        <v>4.853892962349754E-2</v>
      </c>
      <c r="K22" s="2">
        <v>358390.70084607502</v>
      </c>
    </row>
    <row r="23" spans="2:11" x14ac:dyDescent="0.25">
      <c r="F23" t="s">
        <v>24</v>
      </c>
      <c r="G23" s="2">
        <f>G20-G22</f>
        <v>5070150.6508163624</v>
      </c>
      <c r="H23" s="4">
        <f>1-H22</f>
        <v>0.9732825902617348</v>
      </c>
      <c r="I23">
        <f>I20-I22</f>
        <v>221248</v>
      </c>
      <c r="J23" s="4">
        <f>1-J22</f>
        <v>0.95146107037650252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1595317.407295472</v>
      </c>
      <c r="H26" s="4">
        <f>G26/G5</f>
        <v>0.15533334122250236</v>
      </c>
      <c r="I26">
        <v>61618</v>
      </c>
      <c r="J26" s="4">
        <f>I26/I5</f>
        <v>0.15804390592978848</v>
      </c>
      <c r="K26" s="2">
        <v>424462.65777129697</v>
      </c>
    </row>
    <row r="27" spans="2:11" x14ac:dyDescent="0.25">
      <c r="E27" s="6" t="s">
        <v>27</v>
      </c>
      <c r="F27" s="6"/>
      <c r="G27" s="2">
        <v>8659654.7005309295</v>
      </c>
      <c r="H27" s="4">
        <f>G27/G5</f>
        <v>0.84317584219619979</v>
      </c>
      <c r="I27">
        <v>326908</v>
      </c>
      <c r="J27" s="4">
        <f>I27/I5</f>
        <v>0.83848578661584749</v>
      </c>
      <c r="K27" s="2">
        <v>3446240.3577313111</v>
      </c>
    </row>
    <row r="28" spans="2:11" x14ac:dyDescent="0.25">
      <c r="E28" s="6" t="s">
        <v>28</v>
      </c>
      <c r="F28" s="6"/>
      <c r="G28" s="2">
        <v>2128.6148951079999</v>
      </c>
      <c r="H28" s="4">
        <f>G28/G5</f>
        <v>2.0725961010708928E-4</v>
      </c>
      <c r="I28">
        <v>61</v>
      </c>
      <c r="J28" s="4">
        <f>I28/I5</f>
        <v>1.5645879875551133E-4</v>
      </c>
      <c r="K28" s="2">
        <v>104.970198142</v>
      </c>
    </row>
    <row r="29" spans="2:11" x14ac:dyDescent="0.25">
      <c r="E29" s="6" t="s">
        <v>29</v>
      </c>
      <c r="F29" s="6"/>
      <c r="G29" s="2">
        <v>2464.4939013540002</v>
      </c>
      <c r="H29" s="4">
        <f>G29/G5</f>
        <v>2.3996357738538391E-4</v>
      </c>
      <c r="I29">
        <v>459</v>
      </c>
      <c r="J29" s="4">
        <f>I29/I5</f>
        <v>1.1772883381767163E-3</v>
      </c>
      <c r="K29" s="2">
        <v>195.616947689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11943552.225478249</v>
      </c>
    </row>
    <row r="3" spans="1:2" x14ac:dyDescent="0.25">
      <c r="A3" t="s">
        <v>32</v>
      </c>
      <c r="B3">
        <f>'NEWT - UK'!$G$8</f>
        <v>224025.33199594915</v>
      </c>
    </row>
    <row r="4" spans="1:2" x14ac:dyDescent="0.25">
      <c r="A4" t="s">
        <v>33</v>
      </c>
      <c r="B4">
        <f>'NEWT - UK'!$G$9</f>
        <v>526106.83523243305</v>
      </c>
    </row>
    <row r="5" spans="1:2" x14ac:dyDescent="0.25">
      <c r="A5" t="s">
        <v>34</v>
      </c>
      <c r="B5">
        <f>'NEWT - UK'!$G$10</f>
        <v>734.36818040499998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341396</v>
      </c>
    </row>
    <row r="16" spans="1:2" x14ac:dyDescent="0.25">
      <c r="A16" t="s">
        <v>32</v>
      </c>
      <c r="B16">
        <f>'NEWT - UK'!$I$8</f>
        <v>6193</v>
      </c>
    </row>
    <row r="17" spans="1:2" x14ac:dyDescent="0.25">
      <c r="A17" t="s">
        <v>33</v>
      </c>
      <c r="B17">
        <f>'NEWT - UK'!$I$9</f>
        <v>1041125</v>
      </c>
    </row>
    <row r="18" spans="1:2" x14ac:dyDescent="0.25">
      <c r="A18" t="s">
        <v>34</v>
      </c>
      <c r="B18">
        <f>'NEWT - UK'!$I$10</f>
        <v>19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1155014.3696631</v>
      </c>
    </row>
    <row r="28" spans="1:2" x14ac:dyDescent="0.25">
      <c r="A28" t="s">
        <v>37</v>
      </c>
      <c r="B28">
        <f>'NEWT - UK'!$G$19</f>
        <v>4722490.3968681777</v>
      </c>
    </row>
    <row r="29" spans="1:2" x14ac:dyDescent="0.25">
      <c r="A29" t="s">
        <v>38</v>
      </c>
      <c r="B29">
        <f>'NEWT - UK'!$G$22</f>
        <v>137927.70663515199</v>
      </c>
    </row>
    <row r="30" spans="1:2" x14ac:dyDescent="0.25">
      <c r="A30" t="s">
        <v>39</v>
      </c>
      <c r="B30">
        <f>'NEWT - UK'!$G$23</f>
        <v>6152145.0843077684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1990653.146709644</v>
      </c>
    </row>
    <row r="41" spans="1:2" x14ac:dyDescent="0.25">
      <c r="A41" t="s">
        <v>42</v>
      </c>
      <c r="B41">
        <f>'NEWT - UK'!$G$27</f>
        <v>10176505.71439958</v>
      </c>
    </row>
    <row r="42" spans="1:2" x14ac:dyDescent="0.25">
      <c r="A42" t="s">
        <v>43</v>
      </c>
      <c r="B42">
        <f>'NEWT - UK'!$G$28</f>
        <v>2.7472512</v>
      </c>
    </row>
    <row r="43" spans="1:2" x14ac:dyDescent="0.25">
      <c r="A43" t="s">
        <v>44</v>
      </c>
      <c r="B43">
        <f>'NEWT - UK'!$G$29</f>
        <v>415.94911377400001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2025-08-12T09:14:27Z</dcterms:created>
  <dcterms:modified xsi:type="dcterms:W3CDTF">2025-08-12T09:14:27Z</dcterms:modified>
</cp:coreProperties>
</file>