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58DE14B7-B509-4B3D-B737-16E659F46E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K23" i="5"/>
  <c r="I23" i="5"/>
  <c r="G23" i="5"/>
  <c r="J22" i="5"/>
  <c r="J23" i="5" s="1"/>
  <c r="H22" i="5"/>
  <c r="H23" i="5" s="1"/>
  <c r="J20" i="5"/>
  <c r="J19" i="5"/>
  <c r="H19" i="5"/>
  <c r="J18" i="5"/>
  <c r="H18" i="5"/>
  <c r="H20" i="5" s="1"/>
  <c r="J15" i="5"/>
  <c r="H15" i="5"/>
  <c r="J14" i="5"/>
  <c r="H14" i="5"/>
  <c r="K13" i="5"/>
  <c r="J13" i="5"/>
  <c r="I13" i="5"/>
  <c r="G13" i="5"/>
  <c r="H13" i="5" s="1"/>
  <c r="J10" i="5"/>
  <c r="J9" i="5" s="1"/>
  <c r="H10" i="5"/>
  <c r="K8" i="5"/>
  <c r="I8" i="5"/>
  <c r="H8" i="5"/>
  <c r="G8" i="5"/>
  <c r="J7" i="5"/>
  <c r="J8" i="5" s="1"/>
  <c r="H7" i="5"/>
  <c r="J5" i="5"/>
  <c r="H5" i="5"/>
  <c r="H9" i="5" s="1"/>
  <c r="J29" i="2"/>
  <c r="H29" i="2"/>
  <c r="J28" i="2"/>
  <c r="H28" i="2"/>
  <c r="J27" i="2"/>
  <c r="H27" i="2"/>
  <c r="J26" i="2"/>
  <c r="H26" i="2"/>
  <c r="K23" i="2"/>
  <c r="I23" i="2"/>
  <c r="H23" i="2"/>
  <c r="G23" i="2"/>
  <c r="B30" i="3" s="1"/>
  <c r="J22" i="2"/>
  <c r="J23" i="2" s="1"/>
  <c r="H22" i="2"/>
  <c r="J19" i="2"/>
  <c r="H19" i="2"/>
  <c r="J18" i="2"/>
  <c r="J20" i="2" s="1"/>
  <c r="H18" i="2"/>
  <c r="H20" i="2" s="1"/>
  <c r="J14" i="2"/>
  <c r="H14" i="2"/>
  <c r="K13" i="2"/>
  <c r="J13" i="2"/>
  <c r="I13" i="2"/>
  <c r="H13" i="2"/>
  <c r="G13" i="2"/>
  <c r="J10" i="2"/>
  <c r="H10" i="2"/>
  <c r="K8" i="2"/>
  <c r="J8" i="2"/>
  <c r="I8" i="2"/>
  <c r="J15" i="2" s="1"/>
  <c r="H8" i="2"/>
  <c r="G8" i="2"/>
  <c r="H15" i="2" s="1"/>
  <c r="J7" i="2"/>
  <c r="H7" i="2"/>
  <c r="J5" i="2"/>
  <c r="J9" i="2" s="1"/>
  <c r="H5" i="2"/>
  <c r="H9" i="2" s="1"/>
  <c r="B16" i="3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<sst xmlns="http://schemas.openxmlformats.org/spreadsheetml/2006/main" count="82" uniqueCount="45">
  <si>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09 January 2026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</si>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</sst>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12774764.067397876</c:v>
                </c:pt>
                <c:pt idx="1">
                  <c:v>321034.66873214021</c:v>
                </c:pt>
                <c:pt idx="2">
                  <c:v>614125.22413960099</c:v>
                </c:pt>
                <c:pt idx="3">
                  <c:v>419.23755673300002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FFB-4766-B1A6-B21DDDE23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361859</c:v>
                </c:pt>
                <c:pt idx="1">
                  <c:v>8294</c:v>
                </c:pt>
                <c:pt idx="2">
                  <c:v>1044795</c:v>
                </c:pt>
                <c:pt idx="3">
                  <c:v>50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68B-4F0B-80A6-6379DBF1D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1203905.5754649721</c:v>
                </c:pt>
                <c:pt idx="1">
                  <c:v>5446376.0754980836</c:v>
                </c:pt>
                <c:pt idx="2">
                  <c:v>492508.465945173</c:v>
                </c:pt>
                <c:pt idx="3">
                  <c:v>5953008.619221787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51B-43FA-BF38-4383194ED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2013247.766300888</c:v>
                </c:pt>
                <c:pt idx="1">
                  <c:v>11081662.061045464</c:v>
                </c:pt>
                <c:pt idx="2">
                  <c:v>6.3562966000000003</c:v>
                </c:pt>
                <c:pt idx="3">
                  <c:v>882.55248706299994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88D-41E2-B341-435C9317B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13710343.19782635</v>
      </c>
      <c r="H4" s="5"/>
      <c r="I4" s="1">
        <v>1414998</v>
      </c>
      <c r="J4" s="5"/>
      <c r="K4" s="3">
        <v>673992.28181134595</v>
      </c>
    </row>
    <row r="5" spans="1:11" x14ac:dyDescent="0.25">
      <c r="E5" s="6" t="s">
        <v>7</v>
      </c>
      <c r="F5" s="6"/>
      <c r="G5" s="2">
        <v>13095798.736130016</v>
      </c>
      <c r="H5" s="4">
        <f>G5/G4</f>
        <v>0.95517658071507905</v>
      </c>
      <c r="I5">
        <v>370153</v>
      </c>
      <c r="J5" s="4">
        <f>I5/I4</f>
        <v>0.26159259589059491</v>
      </c>
      <c r="K5" s="2">
        <v>301602.73889499001</v>
      </c>
    </row>
    <row r="6" spans="1:11" x14ac:dyDescent="0.25">
      <c r="F6" t="s">
        <v>8</v>
      </c>
    </row>
    <row r="7" spans="1:11" x14ac:dyDescent="0.25">
      <c r="F7" t="s">
        <v>9</v>
      </c>
      <c r="G7" s="2">
        <v>12774764.067397876</v>
      </c>
      <c r="H7" s="4">
        <f>G7/G5</f>
        <v>0.97548567481825776</v>
      </c>
      <c r="I7">
        <v>361859</v>
      </c>
      <c r="J7" s="4">
        <f>I7/I5</f>
        <v>0.97759304936066982</v>
      </c>
      <c r="K7" s="2">
        <v>245617.60169283501</v>
      </c>
    </row>
    <row r="8" spans="1:11" x14ac:dyDescent="0.25">
      <c r="F8" t="s">
        <v>10</v>
      </c>
      <c r="G8" s="2">
        <f>G5-G7</f>
        <v>321034.66873214021</v>
      </c>
      <c r="H8" s="4">
        <f>1-H7</f>
        <v>2.4514325181742236E-2</v>
      </c>
      <c r="I8">
        <f>I5-I7</f>
        <v>8294</v>
      </c>
      <c r="J8" s="4">
        <f>1-J7</f>
        <v>2.2406950639330181E-2</v>
      </c>
      <c r="K8" s="2">
        <f>K5-K7</f>
        <v>55985.137202154991</v>
      </c>
    </row>
    <row r="9" spans="1:11" x14ac:dyDescent="0.25">
      <c r="E9" s="6" t="s">
        <v>11</v>
      </c>
      <c r="F9" s="6"/>
      <c r="G9" s="2">
        <v>614125.22413960099</v>
      </c>
      <c r="H9" s="4">
        <f>1-H5-H10</f>
        <v>4.4792841089270861E-2</v>
      </c>
      <c r="I9">
        <v>1044795</v>
      </c>
      <c r="J9" s="4">
        <f>1-J5-J10</f>
        <v>0.73837206837041469</v>
      </c>
      <c r="K9" s="2">
        <v>367999.40401939</v>
      </c>
    </row>
    <row r="10" spans="1:11" x14ac:dyDescent="0.25">
      <c r="E10" s="6" t="s">
        <v>12</v>
      </c>
      <c r="F10" s="6"/>
      <c r="G10" s="2">
        <v>419.23755673300002</v>
      </c>
      <c r="H10" s="4">
        <f>G10/G4</f>
        <v>3.0578195650088928E-5</v>
      </c>
      <c r="I10">
        <v>50</v>
      </c>
      <c r="J10" s="4">
        <f>I10/I4</f>
        <v>3.5335738990443803E-5</v>
      </c>
      <c r="K10" s="2">
        <v>4390.1388969660002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3210510.3258635481</v>
      </c>
      <c r="H13" s="5">
        <f>G13/G5</f>
        <v>0.24515574731658535</v>
      </c>
      <c r="I13" s="1">
        <f>I14+I15</f>
        <v>102249</v>
      </c>
      <c r="J13" s="5">
        <f>I13/I5</f>
        <v>0.27623442198226139</v>
      </c>
      <c r="K13" s="3">
        <f>K14+K15</f>
        <v>52304.330026568001</v>
      </c>
    </row>
    <row r="14" spans="1:11" x14ac:dyDescent="0.25">
      <c r="E14" s="6" t="s">
        <v>15</v>
      </c>
      <c r="F14" s="6"/>
      <c r="G14" s="2">
        <v>3210510.3258635481</v>
      </c>
      <c r="H14" s="4">
        <f>G14/G7</f>
        <v>0.25131660427741309</v>
      </c>
      <c r="I14">
        <v>102249</v>
      </c>
      <c r="J14" s="4">
        <f>I14/I7</f>
        <v>0.28256586128851291</v>
      </c>
      <c r="K14" s="2">
        <v>52304.330026568001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1203905.5754649721</v>
      </c>
      <c r="H18" s="4">
        <f>G18/G5</f>
        <v>9.1930671791978252E-2</v>
      </c>
      <c r="I18">
        <v>37788</v>
      </c>
      <c r="J18" s="4">
        <f>I18/I5</f>
        <v>0.10208751516264895</v>
      </c>
      <c r="K18" s="2">
        <v>50719.890206545999</v>
      </c>
    </row>
    <row r="19" spans="2:11" x14ac:dyDescent="0.25">
      <c r="E19" s="6" t="s">
        <v>20</v>
      </c>
      <c r="F19" s="6"/>
      <c r="G19" s="2">
        <v>5446376.0754980836</v>
      </c>
      <c r="H19" s="4">
        <f>G19/G5</f>
        <v>0.41588727692279431</v>
      </c>
      <c r="I19">
        <v>150430</v>
      </c>
      <c r="J19" s="4">
        <f>I19/I5</f>
        <v>0.40639951587586753</v>
      </c>
      <c r="K19" s="2">
        <v>68633.160765451001</v>
      </c>
    </row>
    <row r="20" spans="2:11" x14ac:dyDescent="0.25">
      <c r="E20" s="6" t="s">
        <v>21</v>
      </c>
      <c r="F20" s="6"/>
      <c r="G20" s="2">
        <v>6445517.08516696</v>
      </c>
      <c r="H20" s="4">
        <f>1-H18-H19</f>
        <v>0.49218205128522746</v>
      </c>
      <c r="I20">
        <v>181935</v>
      </c>
      <c r="J20" s="4">
        <f>1-J18-J19</f>
        <v>0.49151296896148355</v>
      </c>
      <c r="K20" s="2">
        <v>182249.68792299301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492508.465945173</v>
      </c>
      <c r="H22" s="4">
        <f>G22/G20</f>
        <v>7.6411009301112637E-2</v>
      </c>
      <c r="I22">
        <v>14115</v>
      </c>
      <c r="J22" s="4">
        <f>I22/I20</f>
        <v>7.7582653145354105E-2</v>
      </c>
      <c r="K22" s="2">
        <v>9381.7416168519994</v>
      </c>
    </row>
    <row r="23" spans="2:11" x14ac:dyDescent="0.25">
      <c r="F23" t="s">
        <v>24</v>
      </c>
      <c r="G23" s="2">
        <f>G20-G22</f>
        <v>5953008.619221787</v>
      </c>
      <c r="H23" s="4">
        <f>1-H22</f>
        <v>0.92358899069888734</v>
      </c>
      <c r="I23">
        <f>I20-I22</f>
        <v>167820</v>
      </c>
      <c r="J23" s="4">
        <f>1-J22</f>
        <v>0.92241734685464594</v>
      </c>
      <c r="K23" s="2">
        <f>K20-K22</f>
        <v>172867.94630614101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2013247.766300888</v>
      </c>
      <c r="H26" s="4">
        <f>G26/G5</f>
        <v>0.15373233865808705</v>
      </c>
      <c r="I26">
        <v>57887</v>
      </c>
      <c r="J26" s="4">
        <f>I26/I5</f>
        <v>0.15638668334445485</v>
      </c>
      <c r="K26" s="2">
        <v>75394.308096681998</v>
      </c>
    </row>
    <row r="27" spans="2:11" x14ac:dyDescent="0.25">
      <c r="E27" s="6" t="s">
        <v>27</v>
      </c>
      <c r="F27" s="6"/>
      <c r="G27" s="2">
        <v>11081662.061045464</v>
      </c>
      <c r="H27" s="4">
        <f>G27/G5</f>
        <v>0.84619978394080331</v>
      </c>
      <c r="I27">
        <v>312180</v>
      </c>
      <c r="J27" s="4">
        <f>I27/I5</f>
        <v>0.84338098029733655</v>
      </c>
      <c r="K27" s="2">
        <v>226130.857906046</v>
      </c>
    </row>
    <row r="28" spans="2:11" x14ac:dyDescent="0.25">
      <c r="E28" s="6" t="s">
        <v>28</v>
      </c>
      <c r="F28" s="6"/>
      <c r="G28" s="2">
        <v>6.3562966000000003</v>
      </c>
      <c r="H28" s="4">
        <f>G28/G5</f>
        <v>4.853691422779433E-7</v>
      </c>
      <c r="I28">
        <v>2</v>
      </c>
      <c r="J28" s="4">
        <f>I28/I5</f>
        <v>5.4031711211309919E-6</v>
      </c>
      <c r="K28" s="2">
        <v>0</v>
      </c>
    </row>
    <row r="29" spans="2:11" x14ac:dyDescent="0.25">
      <c r="E29" s="6" t="s">
        <v>29</v>
      </c>
      <c r="F29" s="6"/>
      <c r="G29" s="2">
        <v>882.55248706299994</v>
      </c>
      <c r="H29" s="4">
        <f>G29/G5</f>
        <v>6.739203196733047E-5</v>
      </c>
      <c r="I29">
        <v>84</v>
      </c>
      <c r="J29" s="4">
        <f>I29/I5</f>
        <v>2.2693318708750165E-4</v>
      </c>
      <c r="K29" s="2">
        <v>77.572892261999996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15981954.744535051</v>
      </c>
      <c r="H4" s="5"/>
      <c r="I4" s="1">
        <v>3856727</v>
      </c>
      <c r="J4" s="5"/>
      <c r="K4" s="3">
        <v>102204127.90829177</v>
      </c>
    </row>
    <row r="5" spans="1:11" x14ac:dyDescent="0.25">
      <c r="E5" s="6" t="s">
        <v>7</v>
      </c>
      <c r="F5" s="6"/>
      <c r="G5" s="2">
        <v>11395196.313124316</v>
      </c>
      <c r="H5" s="4">
        <f>G5/G4</f>
        <v>0.71300391568314547</v>
      </c>
      <c r="I5">
        <v>414042</v>
      </c>
      <c r="J5" s="4">
        <f>I5/I4</f>
        <v>0.10735579676757001</v>
      </c>
      <c r="K5" s="2">
        <v>3932096.3067576909</v>
      </c>
    </row>
    <row r="6" spans="1:11" x14ac:dyDescent="0.25">
      <c r="F6" t="s">
        <v>8</v>
      </c>
    </row>
    <row r="7" spans="1:11" x14ac:dyDescent="0.25">
      <c r="F7" t="s">
        <v>9</v>
      </c>
      <c r="G7" s="2">
        <v>10956033.138964664</v>
      </c>
      <c r="H7" s="4">
        <f>G7/G5</f>
        <v>0.96146067499917931</v>
      </c>
      <c r="I7">
        <v>401897</v>
      </c>
      <c r="J7" s="4">
        <f>I7/I5</f>
        <v>0.97066722699629504</v>
      </c>
      <c r="K7" s="2">
        <v>3205259.5884399051</v>
      </c>
    </row>
    <row r="8" spans="1:11" x14ac:dyDescent="0.25">
      <c r="F8" t="s">
        <v>10</v>
      </c>
      <c r="G8" s="2">
        <f>G5-G7</f>
        <v>439163.17415965162</v>
      </c>
      <c r="H8" s="4">
        <f>1-H7</f>
        <v>3.853932500082069E-2</v>
      </c>
      <c r="I8">
        <f>I5-I7</f>
        <v>12145</v>
      </c>
      <c r="J8" s="4">
        <f>1-J7</f>
        <v>2.9332773003704959E-2</v>
      </c>
      <c r="K8" s="2">
        <f>K5-K7</f>
        <v>726836.71831778577</v>
      </c>
    </row>
    <row r="9" spans="1:11" x14ac:dyDescent="0.25">
      <c r="E9" s="6" t="s">
        <v>11</v>
      </c>
      <c r="F9" s="6"/>
      <c r="G9" s="2">
        <v>4276880.742416271</v>
      </c>
      <c r="H9" s="4">
        <f>1-H5-H10</f>
        <v>0.26760686103674075</v>
      </c>
      <c r="I9">
        <v>3418362</v>
      </c>
      <c r="J9" s="4">
        <f>1-J5-J10</f>
        <v>0.88633756031992927</v>
      </c>
      <c r="K9" s="2">
        <v>93973319.635040194</v>
      </c>
    </row>
    <row r="10" spans="1:11" x14ac:dyDescent="0.25">
      <c r="E10" s="6" t="s">
        <v>12</v>
      </c>
      <c r="F10" s="6"/>
      <c r="G10" s="2">
        <v>309877.688994464</v>
      </c>
      <c r="H10" s="4">
        <f>G10/G4</f>
        <v>1.9389223280113787E-2</v>
      </c>
      <c r="I10">
        <v>24323</v>
      </c>
      <c r="J10" s="4">
        <f>I10/I4</f>
        <v>6.3066429125006778E-3</v>
      </c>
      <c r="K10" s="2">
        <v>4298711.9664938888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1897935.576981537</v>
      </c>
      <c r="H13" s="5">
        <f>G13/G5</f>
        <v>0.16655575953488461</v>
      </c>
      <c r="I13" s="1">
        <f>I14+I15</f>
        <v>54915</v>
      </c>
      <c r="J13" s="5">
        <f>I13/I5</f>
        <v>0.13263147216949006</v>
      </c>
      <c r="K13" s="3">
        <f>K14+K15</f>
        <v>617529.38712386996</v>
      </c>
    </row>
    <row r="14" spans="1:11" x14ac:dyDescent="0.25">
      <c r="E14" s="6" t="s">
        <v>15</v>
      </c>
      <c r="F14" s="6"/>
      <c r="G14" s="2">
        <v>1897935.576981537</v>
      </c>
      <c r="H14" s="4">
        <f>G14/G7</f>
        <v>0.17323200403909059</v>
      </c>
      <c r="I14">
        <v>54915</v>
      </c>
      <c r="J14" s="4">
        <f>I14/I7</f>
        <v>0.13663948723180316</v>
      </c>
      <c r="K14" s="2">
        <v>617529.38712386996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1216154.8422729629</v>
      </c>
      <c r="H18" s="4">
        <f>G18/G5</f>
        <v>0.10672522077327158</v>
      </c>
      <c r="I18">
        <v>41157</v>
      </c>
      <c r="J18" s="4">
        <f>I18/I5</f>
        <v>9.9402959120089271E-2</v>
      </c>
      <c r="K18" s="2">
        <v>598988.30366502504</v>
      </c>
    </row>
    <row r="19" spans="2:11" x14ac:dyDescent="0.25">
      <c r="E19" s="6" t="s">
        <v>20</v>
      </c>
      <c r="F19" s="6"/>
      <c r="G19" s="2">
        <v>4850510.4193053087</v>
      </c>
      <c r="H19" s="4">
        <f>G19/G5</f>
        <v>0.42566273419254536</v>
      </c>
      <c r="I19">
        <v>144533</v>
      </c>
      <c r="J19" s="4">
        <f>I19/I5</f>
        <v>0.34907811284845497</v>
      </c>
      <c r="K19" s="2">
        <v>696964.98317748099</v>
      </c>
    </row>
    <row r="20" spans="2:11" x14ac:dyDescent="0.25">
      <c r="E20" s="6" t="s">
        <v>21</v>
      </c>
      <c r="F20" s="6"/>
      <c r="G20" s="2">
        <v>5327292.6213692157</v>
      </c>
      <c r="H20" s="4">
        <f>1-H18-H19</f>
        <v>0.46761204503418302</v>
      </c>
      <c r="I20">
        <v>228283</v>
      </c>
      <c r="J20" s="4">
        <f>1-J18-J19</f>
        <v>0.55151892803145586</v>
      </c>
      <c r="K20" s="2">
        <v>2537713.194823775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398558.51082269102</v>
      </c>
      <c r="H22" s="4">
        <f>G22/G20</f>
        <v>7.4814458140325293E-2</v>
      </c>
      <c r="I22">
        <v>21556</v>
      </c>
      <c r="J22" s="4">
        <f>I22/I20</f>
        <v>9.4426654634817309E-2</v>
      </c>
      <c r="K22" s="2">
        <v>365937.297602651</v>
      </c>
    </row>
    <row r="23" spans="2:11" x14ac:dyDescent="0.25">
      <c r="F23" t="s">
        <v>24</v>
      </c>
      <c r="G23" s="2">
        <f>G20-G22</f>
        <v>4928734.1105465246</v>
      </c>
      <c r="H23" s="4">
        <f>1-H22</f>
        <v>0.92518554185967472</v>
      </c>
      <c r="I23">
        <f>I20-I22</f>
        <v>206727</v>
      </c>
      <c r="J23" s="4">
        <f>1-J22</f>
        <v>0.90557334536518264</v>
      </c>
      <c r="K23" s="2">
        <f>K20-K22</f>
        <v>2171775.8972211238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1657647.8645366251</v>
      </c>
      <c r="H26" s="4">
        <f>G26/G5</f>
        <v>0.14546900456883258</v>
      </c>
      <c r="I26">
        <v>59741</v>
      </c>
      <c r="J26" s="4">
        <f>I26/I5</f>
        <v>0.14428729452567615</v>
      </c>
      <c r="K26" s="2">
        <v>635597.896204005</v>
      </c>
    </row>
    <row r="27" spans="2:11" x14ac:dyDescent="0.25">
      <c r="E27" s="6" t="s">
        <v>27</v>
      </c>
      <c r="F27" s="6"/>
      <c r="G27" s="2">
        <v>9723400.8840676993</v>
      </c>
      <c r="H27" s="4">
        <f>G27/G5</f>
        <v>0.85328945784539567</v>
      </c>
      <c r="I27">
        <v>352966</v>
      </c>
      <c r="J27" s="4">
        <f>I27/I5</f>
        <v>0.85248839489713601</v>
      </c>
      <c r="K27" s="2">
        <v>3295818.6673199022</v>
      </c>
    </row>
    <row r="28" spans="2:11" x14ac:dyDescent="0.25">
      <c r="E28" s="6" t="s">
        <v>28</v>
      </c>
      <c r="F28" s="6"/>
      <c r="G28" s="2">
        <v>1522.1185399779999</v>
      </c>
      <c r="H28" s="4">
        <f>G28/G5</f>
        <v>1.3357545567029095E-4</v>
      </c>
      <c r="I28">
        <v>44</v>
      </c>
      <c r="J28" s="4">
        <f>I28/I5</f>
        <v>1.062694122818458E-4</v>
      </c>
      <c r="K28" s="2">
        <v>201.76126771700001</v>
      </c>
    </row>
    <row r="29" spans="2:11" x14ac:dyDescent="0.25">
      <c r="E29" s="6" t="s">
        <v>29</v>
      </c>
      <c r="F29" s="6"/>
      <c r="G29" s="2">
        <v>4342.9253062280004</v>
      </c>
      <c r="H29" s="4">
        <f>G29/G5</f>
        <v>3.8111895459195161E-4</v>
      </c>
      <c r="I29">
        <v>761</v>
      </c>
      <c r="J29" s="4">
        <f>I29/I5</f>
        <v>1.837977789692833E-3</v>
      </c>
      <c r="K29" s="2">
        <v>269.57680253400002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12774764.067397876</v>
      </c>
    </row>
    <row r="3" spans="1:2" x14ac:dyDescent="0.25">
      <c r="A3" t="s">
        <v>32</v>
      </c>
      <c r="B3">
        <f>'NEWT - UK'!$G$8</f>
        <v>321034.66873214021</v>
      </c>
    </row>
    <row r="4" spans="1:2" x14ac:dyDescent="0.25">
      <c r="A4" t="s">
        <v>33</v>
      </c>
      <c r="B4">
        <f>'NEWT - UK'!$G$9</f>
        <v>614125.22413960099</v>
      </c>
    </row>
    <row r="5" spans="1:2" x14ac:dyDescent="0.25">
      <c r="A5" t="s">
        <v>34</v>
      </c>
      <c r="B5">
        <f>'NEWT - UK'!$G$10</f>
        <v>419.23755673300002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361859</v>
      </c>
    </row>
    <row r="16" spans="1:2" x14ac:dyDescent="0.25">
      <c r="A16" t="s">
        <v>32</v>
      </c>
      <c r="B16">
        <f>'NEWT - UK'!$I$8</f>
        <v>8294</v>
      </c>
    </row>
    <row r="17" spans="1:2" x14ac:dyDescent="0.25">
      <c r="A17" t="s">
        <v>33</v>
      </c>
      <c r="B17">
        <f>'NEWT - UK'!$I$9</f>
        <v>1044795</v>
      </c>
    </row>
    <row r="18" spans="1:2" x14ac:dyDescent="0.25">
      <c r="A18" t="s">
        <v>34</v>
      </c>
      <c r="B18">
        <f>'NEWT - UK'!$I$10</f>
        <v>50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1203905.5754649721</v>
      </c>
    </row>
    <row r="28" spans="1:2" x14ac:dyDescent="0.25">
      <c r="A28" t="s">
        <v>37</v>
      </c>
      <c r="B28">
        <f>'NEWT - UK'!$G$19</f>
        <v>5446376.0754980836</v>
      </c>
    </row>
    <row r="29" spans="1:2" x14ac:dyDescent="0.25">
      <c r="A29" t="s">
        <v>38</v>
      </c>
      <c r="B29">
        <f>'NEWT - UK'!$G$22</f>
        <v>492508.465945173</v>
      </c>
    </row>
    <row r="30" spans="1:2" x14ac:dyDescent="0.25">
      <c r="A30" t="s">
        <v>39</v>
      </c>
      <c r="B30">
        <f>'NEWT - UK'!$G$23</f>
        <v>5953008.619221787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2013247.766300888</v>
      </c>
    </row>
    <row r="41" spans="1:2" x14ac:dyDescent="0.25">
      <c r="A41" t="s">
        <v>42</v>
      </c>
      <c r="B41">
        <f>'NEWT - UK'!$G$27</f>
        <v>11081662.061045464</v>
      </c>
    </row>
    <row r="42" spans="1:2" x14ac:dyDescent="0.25">
      <c r="A42" t="s">
        <v>43</v>
      </c>
      <c r="B42">
        <f>'NEWT - UK'!$G$28</f>
        <v>6.3562966000000003</v>
      </c>
    </row>
    <row r="43" spans="1:2" x14ac:dyDescent="0.25">
      <c r="A43" t="s">
        <v>44</v>
      </c>
      <c r="B43">
        <f>'NEWT - UK'!$G$29</f>
        <v>882.55248706299994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2026-01-16T15:50:28Z</dcterms:created>
  <dcterms:modified xsi:type="dcterms:W3CDTF">2026-01-16T15:50:28Z</dcterms:modified>
</cp:coreProperties>
</file>